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ALLEGATO 1" sheetId="1" r:id="rId1"/>
  </sheets>
  <definedNames>
    <definedName name="_xlnm._FilterDatabase" localSheetId="0" hidden="1">'ALLEGATO 1'!$A$3:$Z$171</definedName>
    <definedName name="_xlnm.Print_Area" localSheetId="0">'ALLEGATO 1'!$A$3:$Z$171</definedName>
    <definedName name="_xlnm.Print_Titles" localSheetId="0">'ALLEGATO 1'!$3:$3</definedName>
  </definedNames>
  <calcPr calcMode="manual" fullCalcOnLoad="1"/>
</workbook>
</file>

<file path=xl/sharedStrings.xml><?xml version="1.0" encoding="utf-8"?>
<sst xmlns="http://schemas.openxmlformats.org/spreadsheetml/2006/main" count="360" uniqueCount="196">
  <si>
    <t>Macrostruttura</t>
  </si>
  <si>
    <t>Ufficio</t>
  </si>
  <si>
    <t>Anno</t>
  </si>
  <si>
    <t>1969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</si>
  <si>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</si>
  <si>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</si>
  <si>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</si>
  <si>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</si>
  <si>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</si>
  <si>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</si>
  <si>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</si>
  <si>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</si>
  <si>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</si>
  <si>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</si>
  <si>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</si>
  <si>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</si>
  <si>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</si>
  <si>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</si>
  <si>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</si>
  <si>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</si>
  <si>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</si>
  <si>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</si>
  <si>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</si>
  <si>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</si>
  <si>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AREA FARMACEUTICA TERRITORIALE</t>
  </si>
  <si>
    <t>47 PHT-FARMACIA TERR. PHT</t>
  </si>
  <si>
    <t>59 F11-NON USARE (vedi F16)</t>
  </si>
  <si>
    <t>61 F16-FARMACIA TERR. CTO - BARI</t>
  </si>
  <si>
    <t>63 F21-FARMACIA TERR. RUTIGLIANO</t>
  </si>
  <si>
    <t>64 F22-FARMACIA TERR. MOLA</t>
  </si>
  <si>
    <t>65 F25-NON USARE (vedi F26)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</si>
  <si>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</si>
  <si>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</si>
  <si>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</si>
  <si>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</si>
  <si>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</si>
  <si>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</si>
  <si>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</si>
  <si>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</si>
  <si>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</si>
  <si>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</si>
  <si>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</si>
  <si>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</si>
  <si>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</si>
  <si>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</si>
  <si>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</si>
  <si>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</si>
  <si>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</si>
  <si>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</si>
  <si>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</si>
  <si>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</si>
  <si>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</si>
  <si>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</si>
  <si>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</si>
  <si>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</si>
  <si>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</si>
  <si>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</si>
  <si>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</si>
  <si>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</si>
  <si>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</si>
  <si>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</si>
  <si>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</si>
  <si>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</si>
  <si>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</si>
  <si>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</si>
  <si>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</si>
  <si>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</si>
  <si>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</si>
  <si>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</si>
  <si>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</si>
  <si>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</si>
  <si>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80 T89-AREA TECNICA ELETTROMEDICALI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</si>
  <si>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</si>
  <si>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</si>
  <si>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</si>
  <si>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</si>
  <si>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</si>
  <si>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</si>
  <si>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</si>
  <si>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</si>
  <si>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</si>
  <si>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26 A07-NON USARE (vedi A08)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</si>
  <si>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</si>
  <si>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</si>
  <si>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</si>
  <si>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</si>
  <si>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</si>
  <si>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</si>
  <si>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</si>
  <si>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</si>
  <si>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</si>
  <si>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</si>
  <si>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</si>
  <si>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</si>
  <si>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</si>
  <si>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</si>
  <si>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</si>
  <si>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</si>
  <si>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</si>
  <si>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</si>
  <si>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</si>
  <si>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</si>
  <si>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</si>
  <si>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</si>
  <si>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</si>
  <si>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</si>
  <si>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</si>
  <si>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</si>
  <si>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</si>
  <si>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</si>
  <si>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</si>
  <si>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</si>
  <si>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</si>
  <si>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</si>
  <si>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</si>
  <si>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</si>
  <si>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</si>
  <si>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</si>
  <si>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</si>
  <si>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</si>
  <si>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</si>
  <si>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</si>
  <si>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</si>
  <si>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</si>
  <si>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</si>
  <si>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</si>
  <si>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</si>
  <si>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</si>
  <si>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</si>
  <si>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</si>
  <si>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</si>
  <si>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</si>
  <si>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</si>
  <si>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</si>
  <si>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</si>
  <si>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</si>
  <si>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</si>
  <si>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</si>
  <si>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</si>
  <si>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</si>
  <si>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</si>
  <si>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</si>
  <si>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</si>
  <si>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</si>
  <si>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</si>
  <si>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EMERGENZA 118</t>
  </si>
  <si>
    <t>83 118-EMERGENZA 118</t>
  </si>
  <si>
    <t>FORMAZIONE</t>
  </si>
  <si>
    <t>142 UFO-FORMAZIONE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</si>
  <si>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</si>
  <si>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</si>
  <si>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</si>
  <si>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</si>
  <si>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</si>
  <si>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</si>
  <si>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</si>
  <si>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57 F06-FARMACIA TERR. TRIGGIANO</t>
  </si>
  <si>
    <t>69 F28-FARMACIA OSP. DI VENERE</t>
  </si>
  <si>
    <t>71 E68-PO DI VENERE</t>
  </si>
  <si>
    <t>81 A30-NON USARE (vedi F28)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</si>
  <si>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</si>
  <si>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</si>
  <si>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</si>
  <si>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</si>
  <si>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</si>
  <si>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</si>
  <si>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</si>
  <si>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</si>
  <si>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</si>
  <si>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</si>
  <si>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</si>
  <si>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</si>
  <si>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</si>
  <si>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</si>
  <si>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</si>
  <si>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STRUTTURA BUROCRATICA LEGALE</t>
  </si>
  <si>
    <t>34 A16-STRUTTURA BUROCRATICA LEGALE</t>
  </si>
  <si>
    <t>105 SBL-NON USARE (vedi A16)</t>
  </si>
  <si>
    <t>UOASSI</t>
  </si>
  <si>
    <t>31 A13-SISTEMI INFORMATICI</t>
  </si>
  <si>
    <t>UOGRC</t>
  </si>
  <si>
    <t>107 SPEC. EST. "LAB.ANAL, RX, FKT, BRANCHE A VISITA"</t>
  </si>
  <si>
    <t>149 AG6-STRUT. ACCR. "CASE DI CURA E STRUT. RIABIL."</t>
  </si>
  <si>
    <t xml:space="preserve">Totale </t>
  </si>
  <si>
    <t>TOTALE</t>
  </si>
  <si>
    <t>check</t>
  </si>
  <si>
    <t>errore</t>
  </si>
  <si>
    <t>ALTRE</t>
  </si>
  <si>
    <t>N. IMPRESE CREDITRICI:</t>
  </si>
  <si>
    <t>DIREZIONE GENERALE E AMMINISTRATIVA</t>
  </si>
  <si>
    <t>35 A17-DIREZIONE GENERALE</t>
  </si>
  <si>
    <t>36 A18-DIREZIONE AMMINISTRATIVA</t>
  </si>
  <si>
    <t>FATTURE DA RIASSEGNARE</t>
  </si>
  <si>
    <t>156 FATTURE DA RIASSEGNARE</t>
  </si>
  <si>
    <t>164 PROGETTO SCAP</t>
  </si>
  <si>
    <t>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</si>
</sst>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;\-\ &quot;€&quot;\ #,##0.00"/>
    <numFmt numFmtId="173" formatCode="0.0%"/>
    <numFmt numFmtId="174" formatCode="_-* #,##0_-;\-* #,##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color indexed="63"/>
      <name val="Verdana"/>
      <family val="2"/>
    </font>
    <font>
      <b/>
      <sz val="8"/>
      <color indexed="8"/>
      <name val="Verdana"/>
      <family val="2"/>
    </font>
    <font>
      <b/>
      <sz val="8.5"/>
      <color indexed="63"/>
      <name val="Verdana"/>
      <family val="2"/>
    </font>
    <font>
      <b/>
      <sz val="12"/>
      <color indexed="63"/>
      <name val="Verdana"/>
      <family val="2"/>
    </font>
    <font>
      <b/>
      <sz val="8"/>
      <color indexed="63"/>
      <name val="Verdana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4" fillId="3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1" fontId="0" fillId="0" borderId="0" xfId="43" applyFont="1" applyAlignment="1">
      <alignment vertical="center" wrapText="1"/>
    </xf>
    <xf numFmtId="171" fontId="42" fillId="0" borderId="0" xfId="43" applyFont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171" fontId="2" fillId="33" borderId="11" xfId="43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171" fontId="2" fillId="33" borderId="12" xfId="43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171" fontId="3" fillId="34" borderId="13" xfId="43" applyFont="1" applyFill="1" applyBorder="1" applyAlignment="1">
      <alignment vertical="center" wrapText="1"/>
    </xf>
    <xf numFmtId="171" fontId="3" fillId="35" borderId="10" xfId="43" applyFont="1" applyFill="1" applyBorder="1" applyAlignment="1">
      <alignment horizontal="center" vertical="center" wrapText="1"/>
    </xf>
    <xf numFmtId="174" fontId="5" fillId="36" borderId="10" xfId="43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171" fontId="2" fillId="33" borderId="14" xfId="43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vertical="center" wrapText="1"/>
    </xf>
    <xf numFmtId="171" fontId="2" fillId="33" borderId="15" xfId="43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vertical="center" wrapText="1"/>
    </xf>
    <xf numFmtId="171" fontId="2" fillId="33" borderId="16" xfId="43" applyFont="1" applyFill="1" applyBorder="1" applyAlignment="1">
      <alignment vertical="center" wrapText="1"/>
    </xf>
    <xf numFmtId="49" fontId="6" fillId="30" borderId="10" xfId="0" applyNumberFormat="1" applyFont="1" applyFill="1" applyBorder="1" applyAlignment="1">
      <alignment vertical="center" wrapText="1"/>
    </xf>
    <xf numFmtId="171" fontId="6" fillId="30" borderId="10" xfId="43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4"/>
  <sheetViews>
    <sheetView tabSelected="1" zoomScalePageLayoutView="0" workbookViewId="0" topLeftCell="A1">
      <pane xSplit="3" ySplit="3" topLeftCell="Q79" activePane="bottomRight" state="frozen"/>
      <selection pane="topLeft" activeCell="Y1" sqref="Y1"/>
      <selection pane="topRight" activeCell="Y1" sqref="Y1"/>
      <selection pane="bottomLeft" activeCell="Y1" sqref="Y1"/>
      <selection pane="bottomRight" activeCell="B94" sqref="B94"/>
    </sheetView>
  </sheetViews>
  <sheetFormatPr defaultColWidth="8.8515625" defaultRowHeight="12.75"/>
  <cols>
    <col min="1" max="1" width="14.57421875" style="3" customWidth="1"/>
    <col min="2" max="2" width="27.421875" style="3" customWidth="1"/>
    <col min="3" max="3" width="7.8515625" style="3" customWidth="1"/>
    <col min="4" max="4" width="9.8515625" style="4" bestFit="1" customWidth="1"/>
    <col min="5" max="5" width="9.7109375" style="4" bestFit="1" customWidth="1"/>
    <col min="6" max="6" width="11.7109375" style="4" bestFit="1" customWidth="1"/>
    <col min="7" max="7" width="13.28125" style="4" bestFit="1" customWidth="1"/>
    <col min="8" max="8" width="13.140625" style="4" bestFit="1" customWidth="1"/>
    <col min="9" max="9" width="11.7109375" style="4" bestFit="1" customWidth="1"/>
    <col min="10" max="10" width="13.140625" style="4" bestFit="1" customWidth="1"/>
    <col min="11" max="13" width="16.421875" style="4" bestFit="1" customWidth="1"/>
    <col min="14" max="14" width="17.8515625" style="4" bestFit="1" customWidth="1"/>
    <col min="15" max="18" width="14.140625" style="4" customWidth="1"/>
    <col min="19" max="19" width="16.421875" style="4" bestFit="1" customWidth="1"/>
    <col min="20" max="23" width="14.28125" style="4" customWidth="1"/>
    <col min="24" max="26" width="15.28125" style="4" customWidth="1"/>
    <col min="27" max="16384" width="8.8515625" style="3" customWidth="1"/>
  </cols>
  <sheetData>
    <row r="1" spans="1:2" ht="21">
      <c r="A1" s="12" t="s">
        <v>188</v>
      </c>
      <c r="B1" s="13">
        <v>3380</v>
      </c>
    </row>
    <row r="3" spans="1:26" s="2" customFormat="1" ht="26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195</v>
      </c>
      <c r="Z3" s="1" t="s">
        <v>184</v>
      </c>
    </row>
    <row r="4" spans="1:26" ht="31.5">
      <c r="A4" s="6" t="s">
        <v>24</v>
      </c>
      <c r="B4" s="6" t="s">
        <v>25</v>
      </c>
      <c r="C4" s="6"/>
      <c r="D4" s="7"/>
      <c r="E4" s="7"/>
      <c r="F4" s="7"/>
      <c r="G4" s="7"/>
      <c r="H4" s="7"/>
      <c r="I4" s="7"/>
      <c r="J4" s="7"/>
      <c r="K4" s="7"/>
      <c r="L4" s="7"/>
      <c r="M4" s="7">
        <v>-719.9300000000001</v>
      </c>
      <c r="N4" s="7">
        <v>-1761.8</v>
      </c>
      <c r="O4" s="7">
        <v>2284.89</v>
      </c>
      <c r="P4" s="7">
        <v>4766.379999999999</v>
      </c>
      <c r="Q4" s="7">
        <v>-1971.2800000000004</v>
      </c>
      <c r="R4" s="7">
        <v>-31205.1</v>
      </c>
      <c r="S4" s="7">
        <v>-7103.97</v>
      </c>
      <c r="T4" s="7">
        <v>-2343.36</v>
      </c>
      <c r="U4" s="7">
        <v>221</v>
      </c>
      <c r="V4" s="7">
        <v>6.01</v>
      </c>
      <c r="W4" s="7"/>
      <c r="X4" s="7">
        <v>-22535.65</v>
      </c>
      <c r="Y4" s="7"/>
      <c r="Z4" s="9">
        <f aca="true" t="shared" si="0" ref="Z4:Z67">+SUM(D4:Y4)</f>
        <v>-60362.81</v>
      </c>
    </row>
    <row r="5" spans="1:26" ht="31.5">
      <c r="A5" s="8" t="s">
        <v>24</v>
      </c>
      <c r="B5" s="8" t="s">
        <v>156</v>
      </c>
      <c r="C5" s="8"/>
      <c r="D5" s="9"/>
      <c r="E5" s="9"/>
      <c r="F5" s="9"/>
      <c r="G5" s="9"/>
      <c r="H5" s="9"/>
      <c r="I5" s="9"/>
      <c r="J5" s="9"/>
      <c r="K5" s="9">
        <v>891.1600000000008</v>
      </c>
      <c r="L5" s="9">
        <v>1364.9700000000003</v>
      </c>
      <c r="M5" s="9">
        <v>343.75</v>
      </c>
      <c r="N5" s="9"/>
      <c r="O5" s="9">
        <v>-45</v>
      </c>
      <c r="P5" s="9">
        <v>633.27</v>
      </c>
      <c r="Q5" s="9">
        <v>1880.47</v>
      </c>
      <c r="R5" s="9"/>
      <c r="S5" s="9">
        <v>-11.560000000000002</v>
      </c>
      <c r="T5" s="9"/>
      <c r="U5" s="9">
        <v>229.78</v>
      </c>
      <c r="V5" s="9">
        <v>3752.84</v>
      </c>
      <c r="W5" s="9">
        <v>7595.36</v>
      </c>
      <c r="X5" s="9">
        <v>10150.380000000001</v>
      </c>
      <c r="Y5" s="9">
        <v>1508015.6400000022</v>
      </c>
      <c r="Z5" s="9">
        <f t="shared" si="0"/>
        <v>1534801.0600000022</v>
      </c>
    </row>
    <row r="6" spans="1:26" ht="31.5">
      <c r="A6" s="8" t="s">
        <v>24</v>
      </c>
      <c r="B6" s="8" t="s">
        <v>26</v>
      </c>
      <c r="C6" s="8"/>
      <c r="D6" s="9"/>
      <c r="E6" s="9"/>
      <c r="F6" s="9"/>
      <c r="G6" s="9"/>
      <c r="H6" s="9"/>
      <c r="I6" s="9"/>
      <c r="J6" s="9">
        <v>-1770.1200000000001</v>
      </c>
      <c r="K6" s="9">
        <v>1844.4</v>
      </c>
      <c r="L6" s="9">
        <v>42225.64</v>
      </c>
      <c r="M6" s="9">
        <v>156281.09</v>
      </c>
      <c r="N6" s="9">
        <v>14262.249999999998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>
        <f t="shared" si="0"/>
        <v>212843.26</v>
      </c>
    </row>
    <row r="7" spans="1:26" ht="31.5">
      <c r="A7" s="8" t="s">
        <v>24</v>
      </c>
      <c r="B7" s="8" t="s">
        <v>27</v>
      </c>
      <c r="C7" s="8"/>
      <c r="D7" s="9"/>
      <c r="E7" s="9"/>
      <c r="F7" s="9"/>
      <c r="G7" s="9"/>
      <c r="H7" s="9"/>
      <c r="I7" s="9"/>
      <c r="J7" s="9"/>
      <c r="K7" s="9">
        <v>1625.45</v>
      </c>
      <c r="L7" s="9">
        <v>5066.87</v>
      </c>
      <c r="M7" s="9">
        <v>36761.170000000006</v>
      </c>
      <c r="N7" s="9">
        <v>19256.41</v>
      </c>
      <c r="O7" s="9">
        <v>58086.119999999995</v>
      </c>
      <c r="P7" s="9">
        <v>54560.38</v>
      </c>
      <c r="Q7" s="9">
        <v>3821.62</v>
      </c>
      <c r="R7" s="9">
        <v>34153.12999999999</v>
      </c>
      <c r="S7" s="9">
        <v>11863.06</v>
      </c>
      <c r="T7" s="9">
        <v>3460.26</v>
      </c>
      <c r="U7" s="9">
        <v>575002.5100000001</v>
      </c>
      <c r="V7" s="9">
        <v>129400.13999999998</v>
      </c>
      <c r="W7" s="9">
        <v>567054.9700000006</v>
      </c>
      <c r="X7" s="9">
        <v>3423746.729999998</v>
      </c>
      <c r="Y7" s="9">
        <v>13117518.719999997</v>
      </c>
      <c r="Z7" s="9">
        <f t="shared" si="0"/>
        <v>18041377.539999995</v>
      </c>
    </row>
    <row r="8" spans="1:26" ht="31.5">
      <c r="A8" s="8" t="s">
        <v>24</v>
      </c>
      <c r="B8" s="8" t="s">
        <v>28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v>5193.9</v>
      </c>
      <c r="W8" s="9"/>
      <c r="X8" s="9">
        <v>14322.910000000002</v>
      </c>
      <c r="Y8" s="9">
        <v>1725682.3699999994</v>
      </c>
      <c r="Z8" s="9">
        <f t="shared" si="0"/>
        <v>1745199.1799999995</v>
      </c>
    </row>
    <row r="9" spans="1:26" ht="31.5">
      <c r="A9" s="8" t="s">
        <v>24</v>
      </c>
      <c r="B9" s="8" t="s">
        <v>29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37414.780000000006</v>
      </c>
      <c r="Z9" s="9">
        <f t="shared" si="0"/>
        <v>37414.780000000006</v>
      </c>
    </row>
    <row r="10" spans="1:26" ht="31.5">
      <c r="A10" s="8" t="s">
        <v>24</v>
      </c>
      <c r="B10" s="8" t="s">
        <v>30</v>
      </c>
      <c r="C10" s="8"/>
      <c r="D10" s="9"/>
      <c r="E10" s="9"/>
      <c r="F10" s="9"/>
      <c r="G10" s="9"/>
      <c r="H10" s="9"/>
      <c r="I10" s="9"/>
      <c r="J10" s="9"/>
      <c r="K10" s="9">
        <v>475.22</v>
      </c>
      <c r="L10" s="9">
        <v>530.21</v>
      </c>
      <c r="M10" s="9">
        <v>-1014.08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f t="shared" si="0"/>
        <v>-8.649999999999977</v>
      </c>
    </row>
    <row r="11" spans="1:26" ht="31.5">
      <c r="A11" s="8" t="s">
        <v>24</v>
      </c>
      <c r="B11" s="8" t="s">
        <v>31</v>
      </c>
      <c r="C11" s="8"/>
      <c r="D11" s="9"/>
      <c r="E11" s="9"/>
      <c r="F11" s="9"/>
      <c r="G11" s="9"/>
      <c r="H11" s="9"/>
      <c r="I11" s="9"/>
      <c r="J11" s="9"/>
      <c r="K11" s="9"/>
      <c r="L11" s="9">
        <v>-960</v>
      </c>
      <c r="M11" s="9">
        <v>47.200000000000024</v>
      </c>
      <c r="N11" s="9">
        <v>147.08</v>
      </c>
      <c r="O11" s="9"/>
      <c r="P11" s="9">
        <v>-413.63000000000005</v>
      </c>
      <c r="Q11" s="9">
        <v>-1919.04</v>
      </c>
      <c r="R11" s="9">
        <v>45.050000000000004</v>
      </c>
      <c r="S11" s="9">
        <v>60.980000000000004</v>
      </c>
      <c r="T11" s="9"/>
      <c r="U11" s="9">
        <v>151.62</v>
      </c>
      <c r="V11" s="9">
        <v>5268.889999999999</v>
      </c>
      <c r="W11" s="9">
        <v>-1531.98</v>
      </c>
      <c r="X11" s="9">
        <v>399945.2799999999</v>
      </c>
      <c r="Y11" s="9">
        <v>1263716.94</v>
      </c>
      <c r="Z11" s="9">
        <f t="shared" si="0"/>
        <v>1664558.39</v>
      </c>
    </row>
    <row r="12" spans="1:26" ht="31.5">
      <c r="A12" s="8" t="s">
        <v>24</v>
      </c>
      <c r="B12" s="8" t="s">
        <v>32</v>
      </c>
      <c r="C12" s="8"/>
      <c r="D12" s="9"/>
      <c r="E12" s="9"/>
      <c r="F12" s="9"/>
      <c r="G12" s="9"/>
      <c r="H12" s="9"/>
      <c r="I12" s="9"/>
      <c r="J12" s="9"/>
      <c r="K12" s="9">
        <v>29.21</v>
      </c>
      <c r="L12" s="9"/>
      <c r="M12" s="9">
        <v>-70.14</v>
      </c>
      <c r="N12" s="9">
        <v>-82.09</v>
      </c>
      <c r="O12" s="9">
        <v>-1240.8</v>
      </c>
      <c r="P12" s="9">
        <v>-230.01</v>
      </c>
      <c r="Q12" s="9"/>
      <c r="R12" s="9"/>
      <c r="S12" s="9">
        <v>1163.9999999999998</v>
      </c>
      <c r="T12" s="9">
        <v>359.79</v>
      </c>
      <c r="U12" s="9"/>
      <c r="V12" s="9">
        <v>34443.18</v>
      </c>
      <c r="W12" s="9">
        <v>34056</v>
      </c>
      <c r="X12" s="9">
        <v>19077.27</v>
      </c>
      <c r="Y12" s="9">
        <v>2351746.849999999</v>
      </c>
      <c r="Z12" s="9">
        <f t="shared" si="0"/>
        <v>2439253.2599999993</v>
      </c>
    </row>
    <row r="13" spans="1:26" ht="31.5">
      <c r="A13" s="8" t="s">
        <v>24</v>
      </c>
      <c r="B13" s="8" t="s">
        <v>33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-78.10000000000001</v>
      </c>
      <c r="O13" s="9"/>
      <c r="P13" s="9">
        <v>20923.100000000002</v>
      </c>
      <c r="Q13" s="9">
        <v>-116</v>
      </c>
      <c r="R13" s="9"/>
      <c r="S13" s="9">
        <v>11301.58</v>
      </c>
      <c r="T13" s="9"/>
      <c r="U13" s="9"/>
      <c r="V13" s="9">
        <v>779.8399999999999</v>
      </c>
      <c r="W13" s="9">
        <v>0.09</v>
      </c>
      <c r="X13" s="9">
        <v>15888</v>
      </c>
      <c r="Y13" s="9">
        <v>2002555.6200000017</v>
      </c>
      <c r="Z13" s="9">
        <f t="shared" si="0"/>
        <v>2051254.1300000018</v>
      </c>
    </row>
    <row r="14" spans="1:26" ht="31.5">
      <c r="A14" s="8" t="s">
        <v>24</v>
      </c>
      <c r="B14" s="8" t="s">
        <v>34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146.4</v>
      </c>
      <c r="P14" s="9"/>
      <c r="Q14" s="9">
        <v>19.630000000000052</v>
      </c>
      <c r="R14" s="9"/>
      <c r="S14" s="9">
        <v>4.97</v>
      </c>
      <c r="T14" s="9"/>
      <c r="U14" s="9"/>
      <c r="V14" s="9"/>
      <c r="W14" s="9">
        <v>165.89</v>
      </c>
      <c r="X14" s="9">
        <v>146416.37000000005</v>
      </c>
      <c r="Y14" s="9">
        <v>780946.2400000002</v>
      </c>
      <c r="Z14" s="9">
        <f t="shared" si="0"/>
        <v>927699.5000000002</v>
      </c>
    </row>
    <row r="15" spans="1:26" ht="31.5">
      <c r="A15" s="8" t="s">
        <v>24</v>
      </c>
      <c r="B15" s="8" t="s">
        <v>35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480</v>
      </c>
      <c r="R15" s="9">
        <v>480</v>
      </c>
      <c r="S15" s="9"/>
      <c r="T15" s="9"/>
      <c r="U15" s="9"/>
      <c r="V15" s="9"/>
      <c r="W15" s="9"/>
      <c r="X15" s="9">
        <v>11253.96</v>
      </c>
      <c r="Y15" s="9">
        <v>1222646.6699999997</v>
      </c>
      <c r="Z15" s="9">
        <f t="shared" si="0"/>
        <v>1234860.6299999997</v>
      </c>
    </row>
    <row r="16" spans="1:26" ht="31.5">
      <c r="A16" s="8" t="s">
        <v>24</v>
      </c>
      <c r="B16" s="8" t="s">
        <v>36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-1631.27</v>
      </c>
      <c r="O16" s="9">
        <v>2262.36</v>
      </c>
      <c r="P16" s="9">
        <v>-105.78999999999999</v>
      </c>
      <c r="Q16" s="9">
        <v>-211.20000000000002</v>
      </c>
      <c r="R16" s="9">
        <v>-156.49</v>
      </c>
      <c r="S16" s="9">
        <v>3039.46</v>
      </c>
      <c r="T16" s="9"/>
      <c r="U16" s="9">
        <v>0.01</v>
      </c>
      <c r="V16" s="9">
        <v>14290.77</v>
      </c>
      <c r="W16" s="9">
        <v>6663.700000000001</v>
      </c>
      <c r="X16" s="9">
        <v>145852.36</v>
      </c>
      <c r="Y16" s="9">
        <v>2082627.810000004</v>
      </c>
      <c r="Z16" s="9">
        <f t="shared" si="0"/>
        <v>2252631.720000004</v>
      </c>
    </row>
    <row r="17" spans="1:26" ht="31.5">
      <c r="A17" s="8" t="s">
        <v>24</v>
      </c>
      <c r="B17" s="8" t="s">
        <v>37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-88</v>
      </c>
      <c r="O17" s="9"/>
      <c r="P17" s="9">
        <v>668.19</v>
      </c>
      <c r="Q17" s="9"/>
      <c r="R17" s="9"/>
      <c r="S17" s="9"/>
      <c r="T17" s="9"/>
      <c r="U17" s="9"/>
      <c r="V17" s="9"/>
      <c r="W17" s="9"/>
      <c r="X17" s="9"/>
      <c r="Y17" s="9"/>
      <c r="Z17" s="9">
        <f t="shared" si="0"/>
        <v>580.19</v>
      </c>
    </row>
    <row r="18" spans="1:26" ht="31.5">
      <c r="A18" s="8" t="s">
        <v>24</v>
      </c>
      <c r="B18" s="8" t="s">
        <v>38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>
        <v>1848.92</v>
      </c>
      <c r="N18" s="9">
        <v>2872.42</v>
      </c>
      <c r="O18" s="9">
        <v>10002.03</v>
      </c>
      <c r="P18" s="9">
        <v>964.9400000000002</v>
      </c>
      <c r="Q18" s="9">
        <v>10571.55</v>
      </c>
      <c r="R18" s="9">
        <v>30.03</v>
      </c>
      <c r="S18" s="9"/>
      <c r="T18" s="9"/>
      <c r="U18" s="9"/>
      <c r="V18" s="9"/>
      <c r="W18" s="9"/>
      <c r="X18" s="9"/>
      <c r="Y18" s="9"/>
      <c r="Z18" s="9">
        <f t="shared" si="0"/>
        <v>26289.89</v>
      </c>
    </row>
    <row r="19" spans="1:26" ht="31.5">
      <c r="A19" s="8" t="s">
        <v>24</v>
      </c>
      <c r="B19" s="8" t="s">
        <v>39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>
        <v>312.28000000000003</v>
      </c>
      <c r="N19" s="9">
        <v>-154.82</v>
      </c>
      <c r="O19" s="9"/>
      <c r="P19" s="9">
        <v>185.26</v>
      </c>
      <c r="Q19" s="9">
        <v>100.94</v>
      </c>
      <c r="R19" s="9">
        <v>42.28</v>
      </c>
      <c r="S19" s="9">
        <v>5585.61</v>
      </c>
      <c r="T19" s="9">
        <v>130.01999999999998</v>
      </c>
      <c r="U19" s="9">
        <v>8278.73</v>
      </c>
      <c r="V19" s="9">
        <v>1092.2599999999998</v>
      </c>
      <c r="W19" s="9">
        <v>0.03</v>
      </c>
      <c r="X19" s="9">
        <v>87762.11999999998</v>
      </c>
      <c r="Y19" s="9">
        <v>1582640.6399999997</v>
      </c>
      <c r="Z19" s="9">
        <f t="shared" si="0"/>
        <v>1685975.3499999996</v>
      </c>
    </row>
    <row r="20" spans="1:26" ht="31.5">
      <c r="A20" s="8" t="s">
        <v>24</v>
      </c>
      <c r="B20" s="8" t="s">
        <v>40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326.7</v>
      </c>
      <c r="T20" s="9"/>
      <c r="U20" s="9">
        <v>625.25</v>
      </c>
      <c r="V20" s="9">
        <v>2949.5699999999997</v>
      </c>
      <c r="W20" s="9">
        <v>41284.39</v>
      </c>
      <c r="X20" s="9">
        <v>100949.26999999999</v>
      </c>
      <c r="Y20" s="9">
        <v>1108202.6599999997</v>
      </c>
      <c r="Z20" s="9">
        <f t="shared" si="0"/>
        <v>1254337.8399999996</v>
      </c>
    </row>
    <row r="21" spans="1:26" ht="31.5">
      <c r="A21" s="8" t="s">
        <v>24</v>
      </c>
      <c r="B21" s="8" t="s">
        <v>41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>
        <v>153.72</v>
      </c>
      <c r="N21" s="9"/>
      <c r="O21" s="9"/>
      <c r="P21" s="9"/>
      <c r="Q21" s="9"/>
      <c r="R21" s="9">
        <v>324.25</v>
      </c>
      <c r="S21" s="9">
        <v>158.18</v>
      </c>
      <c r="T21" s="9"/>
      <c r="U21" s="9"/>
      <c r="V21" s="9">
        <v>8230.6</v>
      </c>
      <c r="W21" s="9">
        <v>45907.94000000001</v>
      </c>
      <c r="X21" s="9">
        <v>24139.729999999996</v>
      </c>
      <c r="Y21" s="9">
        <v>672324.0400000003</v>
      </c>
      <c r="Z21" s="9">
        <f t="shared" si="0"/>
        <v>751238.4600000003</v>
      </c>
    </row>
    <row r="22" spans="1:26" ht="31.5">
      <c r="A22" s="8" t="s">
        <v>24</v>
      </c>
      <c r="B22" s="8" t="s">
        <v>42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870.0600000000001</v>
      </c>
      <c r="Q22" s="9"/>
      <c r="R22" s="9">
        <v>-436.04</v>
      </c>
      <c r="S22" s="9"/>
      <c r="T22" s="9">
        <v>344.26</v>
      </c>
      <c r="U22" s="9">
        <v>256.2</v>
      </c>
      <c r="V22" s="9">
        <v>2748.67</v>
      </c>
      <c r="W22" s="9">
        <v>15631.989999999996</v>
      </c>
      <c r="X22" s="9">
        <v>4014.120000000001</v>
      </c>
      <c r="Y22" s="9">
        <v>347065.64000000013</v>
      </c>
      <c r="Z22" s="9">
        <f t="shared" si="0"/>
        <v>370494.90000000014</v>
      </c>
    </row>
    <row r="23" spans="1:26" ht="31.5">
      <c r="A23" s="8" t="s">
        <v>24</v>
      </c>
      <c r="B23" s="8" t="s">
        <v>43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3488.51</v>
      </c>
      <c r="Q23" s="9"/>
      <c r="R23" s="9"/>
      <c r="S23" s="9"/>
      <c r="T23" s="9"/>
      <c r="U23" s="9"/>
      <c r="V23" s="9">
        <v>13076274.859999973</v>
      </c>
      <c r="W23" s="9">
        <v>6320610.180000014</v>
      </c>
      <c r="X23" s="9">
        <v>30559.320000000003</v>
      </c>
      <c r="Y23" s="9">
        <v>1268891.13</v>
      </c>
      <c r="Z23" s="9">
        <f t="shared" si="0"/>
        <v>20699823.999999985</v>
      </c>
    </row>
    <row r="24" spans="1:26" ht="31.5">
      <c r="A24" s="14" t="s">
        <v>24</v>
      </c>
      <c r="B24" s="14" t="s">
        <v>44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>
        <v>9920.7</v>
      </c>
      <c r="S24" s="15">
        <v>2829.2200000000003</v>
      </c>
      <c r="T24" s="15">
        <v>84706.38999999998</v>
      </c>
      <c r="U24" s="15">
        <v>75067.20999999999</v>
      </c>
      <c r="V24" s="15">
        <v>553095.3699999999</v>
      </c>
      <c r="W24" s="15">
        <v>594241.0200000005</v>
      </c>
      <c r="X24" s="15">
        <v>461662.50999999983</v>
      </c>
      <c r="Y24" s="15">
        <v>1718921.5999999994</v>
      </c>
      <c r="Z24" s="15">
        <f t="shared" si="0"/>
        <v>3500444.0199999996</v>
      </c>
    </row>
    <row r="25" spans="1:26" ht="42">
      <c r="A25" s="20" t="s">
        <v>24</v>
      </c>
      <c r="B25" s="20" t="s">
        <v>45</v>
      </c>
      <c r="C25" s="20"/>
      <c r="D25" s="21"/>
      <c r="E25" s="21"/>
      <c r="F25" s="21"/>
      <c r="G25" s="21"/>
      <c r="H25" s="21"/>
      <c r="I25" s="21"/>
      <c r="J25" s="21">
        <v>-1770.1200000000001</v>
      </c>
      <c r="K25" s="21">
        <v>4865.4400000000005</v>
      </c>
      <c r="L25" s="21">
        <v>48227.689999999995</v>
      </c>
      <c r="M25" s="21">
        <v>193943.9800000001</v>
      </c>
      <c r="N25" s="21">
        <v>32742.08000000001</v>
      </c>
      <c r="O25" s="21">
        <v>71495.99999999999</v>
      </c>
      <c r="P25" s="21">
        <v>86310.66</v>
      </c>
      <c r="Q25" s="21">
        <v>12656.689999999999</v>
      </c>
      <c r="R25" s="21">
        <v>13197.810000000003</v>
      </c>
      <c r="S25" s="21">
        <v>29218.23</v>
      </c>
      <c r="T25" s="21">
        <v>86657.35999999997</v>
      </c>
      <c r="U25" s="21">
        <v>659832.3100000005</v>
      </c>
      <c r="V25" s="21">
        <v>13837526.89999995</v>
      </c>
      <c r="W25" s="21">
        <v>7631679.58000001</v>
      </c>
      <c r="X25" s="21">
        <v>4873204.6800000025</v>
      </c>
      <c r="Y25" s="21">
        <v>32790917.34999985</v>
      </c>
      <c r="Z25" s="21">
        <f t="shared" si="0"/>
        <v>60370706.639999814</v>
      </c>
    </row>
    <row r="26" spans="1:26" ht="42">
      <c r="A26" s="16" t="s">
        <v>46</v>
      </c>
      <c r="B26" s="16" t="s">
        <v>47</v>
      </c>
      <c r="C26" s="16"/>
      <c r="D26" s="17"/>
      <c r="E26" s="17"/>
      <c r="F26" s="17"/>
      <c r="G26" s="17"/>
      <c r="H26" s="17">
        <v>63</v>
      </c>
      <c r="I26" s="17"/>
      <c r="J26" s="17"/>
      <c r="K26" s="17">
        <v>2316184.289999999</v>
      </c>
      <c r="L26" s="17">
        <v>2005704.9700000004</v>
      </c>
      <c r="M26" s="17">
        <v>3168308.7500000014</v>
      </c>
      <c r="N26" s="17">
        <v>8377202.2799999975</v>
      </c>
      <c r="O26" s="17">
        <v>8403256.539999995</v>
      </c>
      <c r="P26" s="17">
        <v>20975785.750000015</v>
      </c>
      <c r="Q26" s="17">
        <v>13508529.36</v>
      </c>
      <c r="R26" s="17">
        <v>1271355.1299999973</v>
      </c>
      <c r="S26" s="17">
        <v>8900.42</v>
      </c>
      <c r="T26" s="17">
        <v>2210.6600000000003</v>
      </c>
      <c r="U26" s="17">
        <v>3313.1400000000003</v>
      </c>
      <c r="V26" s="17">
        <v>13346.11</v>
      </c>
      <c r="W26" s="17">
        <v>78371.44</v>
      </c>
      <c r="X26" s="17"/>
      <c r="Y26" s="17"/>
      <c r="Z26" s="17">
        <f t="shared" si="0"/>
        <v>60132531.84</v>
      </c>
    </row>
    <row r="27" spans="1:26" ht="42">
      <c r="A27" s="8" t="s">
        <v>46</v>
      </c>
      <c r="B27" s="8" t="s">
        <v>48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v>1494409.9900000002</v>
      </c>
      <c r="O27" s="9">
        <v>2702319.23</v>
      </c>
      <c r="P27" s="9">
        <v>550</v>
      </c>
      <c r="Q27" s="9">
        <v>45.800000000000004</v>
      </c>
      <c r="R27" s="9"/>
      <c r="S27" s="9"/>
      <c r="T27" s="9"/>
      <c r="U27" s="9"/>
      <c r="V27" s="9">
        <v>8532.73</v>
      </c>
      <c r="W27" s="9">
        <v>360.58000000000004</v>
      </c>
      <c r="X27" s="9">
        <v>2111.75</v>
      </c>
      <c r="Y27" s="9"/>
      <c r="Z27" s="9">
        <f t="shared" si="0"/>
        <v>4208330.080000001</v>
      </c>
    </row>
    <row r="28" spans="1:26" ht="42">
      <c r="A28" s="8" t="s">
        <v>46</v>
      </c>
      <c r="B28" s="8" t="s">
        <v>49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4095</v>
      </c>
      <c r="O28" s="9">
        <v>163922.73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>
        <f t="shared" si="0"/>
        <v>168017.73</v>
      </c>
    </row>
    <row r="29" spans="1:26" ht="42">
      <c r="A29" s="8" t="s">
        <v>46</v>
      </c>
      <c r="B29" s="8" t="s">
        <v>50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2196.31</v>
      </c>
      <c r="W29" s="9">
        <v>3816.04</v>
      </c>
      <c r="X29" s="9">
        <v>110</v>
      </c>
      <c r="Y29" s="9">
        <v>4823</v>
      </c>
      <c r="Z29" s="9">
        <f t="shared" si="0"/>
        <v>10945.35</v>
      </c>
    </row>
    <row r="30" spans="1:26" ht="42">
      <c r="A30" s="14" t="s">
        <v>46</v>
      </c>
      <c r="B30" s="14" t="s">
        <v>51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v>401.64</v>
      </c>
      <c r="V30" s="15">
        <v>1308.08</v>
      </c>
      <c r="W30" s="15"/>
      <c r="X30" s="15">
        <v>1583.89</v>
      </c>
      <c r="Y30" s="15">
        <v>1499.96</v>
      </c>
      <c r="Z30" s="15">
        <f t="shared" si="0"/>
        <v>4793.57</v>
      </c>
    </row>
    <row r="31" spans="1:26" ht="42">
      <c r="A31" s="20" t="s">
        <v>46</v>
      </c>
      <c r="B31" s="20" t="s">
        <v>45</v>
      </c>
      <c r="C31" s="20"/>
      <c r="D31" s="21"/>
      <c r="E31" s="21"/>
      <c r="F31" s="21"/>
      <c r="G31" s="21"/>
      <c r="H31" s="21">
        <v>63</v>
      </c>
      <c r="I31" s="21"/>
      <c r="J31" s="21"/>
      <c r="K31" s="21">
        <v>2316184.289999999</v>
      </c>
      <c r="L31" s="21">
        <v>2005704.9700000004</v>
      </c>
      <c r="M31" s="21">
        <v>3168308.7500000014</v>
      </c>
      <c r="N31" s="21">
        <v>9875707.270000005</v>
      </c>
      <c r="O31" s="21">
        <v>11269498.499999996</v>
      </c>
      <c r="P31" s="21">
        <v>20976335.750000015</v>
      </c>
      <c r="Q31" s="21">
        <v>13508575.16</v>
      </c>
      <c r="R31" s="21">
        <v>1271355.1299999973</v>
      </c>
      <c r="S31" s="21">
        <v>8900.42</v>
      </c>
      <c r="T31" s="21">
        <v>2210.6600000000003</v>
      </c>
      <c r="U31" s="21">
        <v>3714.7799999999997</v>
      </c>
      <c r="V31" s="21">
        <v>25383.230000000003</v>
      </c>
      <c r="W31" s="21">
        <v>82548.06</v>
      </c>
      <c r="X31" s="21">
        <v>3805.64</v>
      </c>
      <c r="Y31" s="21">
        <v>6322.96</v>
      </c>
      <c r="Z31" s="21">
        <f t="shared" si="0"/>
        <v>64524618.57000001</v>
      </c>
    </row>
    <row r="32" spans="1:26" ht="21">
      <c r="A32" s="16" t="s">
        <v>52</v>
      </c>
      <c r="B32" s="16" t="s">
        <v>53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>
        <v>1676.38</v>
      </c>
      <c r="N32" s="17">
        <v>4551.580000000001</v>
      </c>
      <c r="O32" s="17">
        <v>6636.09</v>
      </c>
      <c r="P32" s="17">
        <v>-17.93</v>
      </c>
      <c r="Q32" s="17"/>
      <c r="R32" s="17"/>
      <c r="S32" s="17"/>
      <c r="T32" s="17"/>
      <c r="U32" s="17"/>
      <c r="V32" s="17"/>
      <c r="W32" s="17"/>
      <c r="X32" s="17"/>
      <c r="Y32" s="17"/>
      <c r="Z32" s="17">
        <f t="shared" si="0"/>
        <v>12846.12</v>
      </c>
    </row>
    <row r="33" spans="1:26" ht="21">
      <c r="A33" s="8" t="s">
        <v>52</v>
      </c>
      <c r="B33" s="8" t="s">
        <v>54</v>
      </c>
      <c r="C33" s="8"/>
      <c r="D33" s="9"/>
      <c r="E33" s="9"/>
      <c r="F33" s="9"/>
      <c r="G33" s="9"/>
      <c r="H33" s="9"/>
      <c r="I33" s="9"/>
      <c r="J33" s="9"/>
      <c r="K33" s="9">
        <v>9954.44</v>
      </c>
      <c r="L33" s="9">
        <v>1042558.49</v>
      </c>
      <c r="M33" s="9">
        <v>46422.82</v>
      </c>
      <c r="N33" s="9">
        <v>54027.60999999999</v>
      </c>
      <c r="O33" s="9">
        <v>73413.13999999998</v>
      </c>
      <c r="P33" s="9">
        <v>193337.30000000005</v>
      </c>
      <c r="Q33" s="9">
        <v>159431.81</v>
      </c>
      <c r="R33" s="9">
        <v>203121.74000000002</v>
      </c>
      <c r="S33" s="9">
        <v>340838.32</v>
      </c>
      <c r="T33" s="9">
        <v>80889.89000000001</v>
      </c>
      <c r="U33" s="9">
        <v>181650.55000000002</v>
      </c>
      <c r="V33" s="9">
        <v>841210.4399999995</v>
      </c>
      <c r="W33" s="9">
        <v>2652169.509999999</v>
      </c>
      <c r="X33" s="9">
        <v>3761313.590000002</v>
      </c>
      <c r="Y33" s="9">
        <v>2132194.609999999</v>
      </c>
      <c r="Z33" s="9">
        <f t="shared" si="0"/>
        <v>11772534.26</v>
      </c>
    </row>
    <row r="34" spans="1:26" ht="21">
      <c r="A34" s="8" t="s">
        <v>52</v>
      </c>
      <c r="B34" s="8" t="s">
        <v>55</v>
      </c>
      <c r="C34" s="8"/>
      <c r="D34" s="9"/>
      <c r="E34" s="9"/>
      <c r="F34" s="9"/>
      <c r="G34" s="9"/>
      <c r="H34" s="9"/>
      <c r="I34" s="9"/>
      <c r="J34" s="9"/>
      <c r="K34" s="9">
        <v>5957.66</v>
      </c>
      <c r="L34" s="9"/>
      <c r="M34" s="9">
        <v>270.7</v>
      </c>
      <c r="N34" s="9">
        <v>3575.3199999999997</v>
      </c>
      <c r="O34" s="9">
        <v>2640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f t="shared" si="0"/>
        <v>12443.68</v>
      </c>
    </row>
    <row r="35" spans="1:26" ht="21">
      <c r="A35" s="8" t="s">
        <v>52</v>
      </c>
      <c r="B35" s="8" t="s">
        <v>56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54.9</v>
      </c>
      <c r="W35" s="9"/>
      <c r="X35" s="9">
        <v>151.88</v>
      </c>
      <c r="Y35" s="9">
        <v>12085.160000000002</v>
      </c>
      <c r="Z35" s="9">
        <f t="shared" si="0"/>
        <v>12291.940000000002</v>
      </c>
    </row>
    <row r="36" spans="1:26" ht="21">
      <c r="A36" s="14" t="s">
        <v>52</v>
      </c>
      <c r="B36" s="14" t="s">
        <v>57</v>
      </c>
      <c r="C36" s="14"/>
      <c r="D36" s="15"/>
      <c r="E36" s="15"/>
      <c r="F36" s="15"/>
      <c r="G36" s="15"/>
      <c r="H36" s="15"/>
      <c r="I36" s="15"/>
      <c r="J36" s="15"/>
      <c r="K36" s="15"/>
      <c r="L36" s="15">
        <v>1555.15</v>
      </c>
      <c r="M36" s="15"/>
      <c r="N36" s="15">
        <v>26382.790000000005</v>
      </c>
      <c r="O36" s="15">
        <v>88223.01999999999</v>
      </c>
      <c r="P36" s="15">
        <v>22548.68</v>
      </c>
      <c r="Q36" s="15"/>
      <c r="R36" s="15"/>
      <c r="S36" s="15"/>
      <c r="T36" s="15"/>
      <c r="U36" s="15"/>
      <c r="V36" s="15">
        <v>4898.16</v>
      </c>
      <c r="W36" s="15"/>
      <c r="X36" s="15"/>
      <c r="Y36" s="15"/>
      <c r="Z36" s="15">
        <f t="shared" si="0"/>
        <v>143607.8</v>
      </c>
    </row>
    <row r="37" spans="1:26" ht="21">
      <c r="A37" s="20" t="s">
        <v>52</v>
      </c>
      <c r="B37" s="20" t="s">
        <v>45</v>
      </c>
      <c r="C37" s="20"/>
      <c r="D37" s="21"/>
      <c r="E37" s="21"/>
      <c r="F37" s="21"/>
      <c r="G37" s="21"/>
      <c r="H37" s="21"/>
      <c r="I37" s="21"/>
      <c r="J37" s="21"/>
      <c r="K37" s="21">
        <v>15912.100000000002</v>
      </c>
      <c r="L37" s="21">
        <v>1044113.64</v>
      </c>
      <c r="M37" s="21">
        <v>48369.9</v>
      </c>
      <c r="N37" s="21">
        <v>88537.29999999997</v>
      </c>
      <c r="O37" s="21">
        <v>170912.25</v>
      </c>
      <c r="P37" s="21">
        <v>215868.05</v>
      </c>
      <c r="Q37" s="21">
        <v>159431.81</v>
      </c>
      <c r="R37" s="21">
        <v>203121.74000000002</v>
      </c>
      <c r="S37" s="21">
        <v>340838.32</v>
      </c>
      <c r="T37" s="21">
        <v>80889.89000000001</v>
      </c>
      <c r="U37" s="21">
        <v>181650.55000000002</v>
      </c>
      <c r="V37" s="21">
        <v>846163.4999999995</v>
      </c>
      <c r="W37" s="21">
        <v>2652169.509999999</v>
      </c>
      <c r="X37" s="21">
        <v>3761465.4700000025</v>
      </c>
      <c r="Y37" s="21">
        <v>2144279.77</v>
      </c>
      <c r="Z37" s="21">
        <f t="shared" si="0"/>
        <v>11953723.8</v>
      </c>
    </row>
    <row r="38" spans="1:26" ht="31.5">
      <c r="A38" s="18" t="s">
        <v>58</v>
      </c>
      <c r="B38" s="18" t="s">
        <v>59</v>
      </c>
      <c r="C38" s="18"/>
      <c r="D38" s="19"/>
      <c r="E38" s="19"/>
      <c r="F38" s="19"/>
      <c r="G38" s="19"/>
      <c r="H38" s="19"/>
      <c r="I38" s="19"/>
      <c r="J38" s="19"/>
      <c r="K38" s="19">
        <v>2841.23</v>
      </c>
      <c r="L38" s="19"/>
      <c r="M38" s="19">
        <v>2540.07</v>
      </c>
      <c r="N38" s="19">
        <v>11933.810000000001</v>
      </c>
      <c r="O38" s="19">
        <v>19023.989999999998</v>
      </c>
      <c r="P38" s="19">
        <v>22171.11</v>
      </c>
      <c r="Q38" s="19">
        <v>498611.2099999999</v>
      </c>
      <c r="R38" s="19">
        <v>538287.4000000003</v>
      </c>
      <c r="S38" s="19">
        <v>743409.02</v>
      </c>
      <c r="T38" s="19">
        <v>406639.1499999999</v>
      </c>
      <c r="U38" s="19">
        <v>836341.5200000001</v>
      </c>
      <c r="V38" s="19">
        <v>1146209.2199999997</v>
      </c>
      <c r="W38" s="19">
        <v>4855849.870000002</v>
      </c>
      <c r="X38" s="19">
        <v>3676065.8799999985</v>
      </c>
      <c r="Y38" s="19">
        <v>5899527.829999998</v>
      </c>
      <c r="Z38" s="19">
        <f t="shared" si="0"/>
        <v>18659451.31</v>
      </c>
    </row>
    <row r="39" spans="1:26" ht="31.5">
      <c r="A39" s="20" t="s">
        <v>58</v>
      </c>
      <c r="B39" s="20" t="s">
        <v>45</v>
      </c>
      <c r="C39" s="20"/>
      <c r="D39" s="21"/>
      <c r="E39" s="21"/>
      <c r="F39" s="21"/>
      <c r="G39" s="21"/>
      <c r="H39" s="21"/>
      <c r="I39" s="21"/>
      <c r="J39" s="21"/>
      <c r="K39" s="21">
        <v>2841.23</v>
      </c>
      <c r="L39" s="21"/>
      <c r="M39" s="21">
        <v>2540.07</v>
      </c>
      <c r="N39" s="21">
        <v>11933.810000000001</v>
      </c>
      <c r="O39" s="21">
        <v>19023.989999999998</v>
      </c>
      <c r="P39" s="21">
        <v>22171.11</v>
      </c>
      <c r="Q39" s="21">
        <v>498611.2099999999</v>
      </c>
      <c r="R39" s="21">
        <v>538287.4000000003</v>
      </c>
      <c r="S39" s="21">
        <v>743409.02</v>
      </c>
      <c r="T39" s="21">
        <v>406639.1499999999</v>
      </c>
      <c r="U39" s="21">
        <v>836341.5200000001</v>
      </c>
      <c r="V39" s="21">
        <v>1146209.2199999997</v>
      </c>
      <c r="W39" s="21">
        <v>4855849.870000002</v>
      </c>
      <c r="X39" s="21">
        <v>3676065.8799999985</v>
      </c>
      <c r="Y39" s="21">
        <v>5899527.829999998</v>
      </c>
      <c r="Z39" s="21">
        <f t="shared" si="0"/>
        <v>18659451.31</v>
      </c>
    </row>
    <row r="40" spans="1:26" ht="31.5">
      <c r="A40" s="16" t="s">
        <v>60</v>
      </c>
      <c r="B40" s="16" t="s">
        <v>61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1147.08</v>
      </c>
      <c r="T40" s="17">
        <v>425.3</v>
      </c>
      <c r="U40" s="17">
        <v>-622.48</v>
      </c>
      <c r="V40" s="17">
        <v>9600.96</v>
      </c>
      <c r="W40" s="17">
        <v>-4303.719999999999</v>
      </c>
      <c r="X40" s="17">
        <v>4098.36</v>
      </c>
      <c r="Y40" s="17">
        <v>54893.68</v>
      </c>
      <c r="Z40" s="17">
        <f t="shared" si="0"/>
        <v>65239.18</v>
      </c>
    </row>
    <row r="41" spans="1:26" ht="21">
      <c r="A41" s="8" t="s">
        <v>60</v>
      </c>
      <c r="B41" s="8" t="s">
        <v>62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1308.48</v>
      </c>
      <c r="Q41" s="9">
        <v>2647.3399999999997</v>
      </c>
      <c r="R41" s="9"/>
      <c r="S41" s="9">
        <v>557.59</v>
      </c>
      <c r="T41" s="9">
        <v>10678.789999999999</v>
      </c>
      <c r="U41" s="9">
        <v>4954.69</v>
      </c>
      <c r="V41" s="9">
        <v>6616.8</v>
      </c>
      <c r="W41" s="9">
        <v>10449.599999999999</v>
      </c>
      <c r="X41" s="9">
        <v>25688.990000000005</v>
      </c>
      <c r="Y41" s="9">
        <v>126767.68</v>
      </c>
      <c r="Z41" s="9">
        <f t="shared" si="0"/>
        <v>189669.96</v>
      </c>
    </row>
    <row r="42" spans="1:26" ht="21">
      <c r="A42" s="8" t="s">
        <v>60</v>
      </c>
      <c r="B42" s="8" t="s">
        <v>63</v>
      </c>
      <c r="C42" s="8"/>
      <c r="D42" s="9"/>
      <c r="E42" s="9"/>
      <c r="F42" s="9"/>
      <c r="G42" s="9"/>
      <c r="H42" s="9"/>
      <c r="I42" s="9"/>
      <c r="J42" s="9"/>
      <c r="K42" s="9">
        <v>107.38</v>
      </c>
      <c r="L42" s="9"/>
      <c r="M42" s="9"/>
      <c r="N42" s="9">
        <v>638821.08</v>
      </c>
      <c r="O42" s="9">
        <v>755995.09</v>
      </c>
      <c r="P42" s="9">
        <v>390674.5</v>
      </c>
      <c r="Q42" s="9">
        <v>328083.68999999994</v>
      </c>
      <c r="R42" s="9">
        <v>21466.11</v>
      </c>
      <c r="S42" s="9">
        <v>332717.47000000003</v>
      </c>
      <c r="T42" s="9">
        <v>124444.34000000003</v>
      </c>
      <c r="U42" s="9">
        <v>-6313.660000000002</v>
      </c>
      <c r="V42" s="9">
        <v>7845.350000000014</v>
      </c>
      <c r="W42" s="9">
        <v>-5519.16</v>
      </c>
      <c r="X42" s="9">
        <v>756617.22</v>
      </c>
      <c r="Y42" s="9">
        <v>342771.30000000005</v>
      </c>
      <c r="Z42" s="9">
        <f t="shared" si="0"/>
        <v>3687710.709999999</v>
      </c>
    </row>
    <row r="43" spans="1:26" ht="21">
      <c r="A43" s="8" t="s">
        <v>60</v>
      </c>
      <c r="B43" s="8" t="s">
        <v>64</v>
      </c>
      <c r="C43" s="8"/>
      <c r="D43" s="9"/>
      <c r="E43" s="9"/>
      <c r="F43" s="9"/>
      <c r="G43" s="9"/>
      <c r="H43" s="9"/>
      <c r="I43" s="9"/>
      <c r="J43" s="9"/>
      <c r="K43" s="9">
        <v>538.26</v>
      </c>
      <c r="L43" s="9">
        <v>439.86</v>
      </c>
      <c r="M43" s="9">
        <v>4404.47</v>
      </c>
      <c r="N43" s="9">
        <v>88265.62</v>
      </c>
      <c r="O43" s="9">
        <v>37191.39000000001</v>
      </c>
      <c r="P43" s="9">
        <v>3891.3199999999997</v>
      </c>
      <c r="Q43" s="9">
        <v>8146.400000000001</v>
      </c>
      <c r="R43" s="9">
        <v>11560.91</v>
      </c>
      <c r="S43" s="9">
        <v>45479.060000000005</v>
      </c>
      <c r="T43" s="9">
        <v>5299.509999999999</v>
      </c>
      <c r="U43" s="9">
        <v>756.2900000000012</v>
      </c>
      <c r="V43" s="9">
        <v>52412.490000000005</v>
      </c>
      <c r="W43" s="9">
        <v>12820.210000000001</v>
      </c>
      <c r="X43" s="9">
        <v>322716.21</v>
      </c>
      <c r="Y43" s="9">
        <v>305991.9599999999</v>
      </c>
      <c r="Z43" s="9">
        <f t="shared" si="0"/>
        <v>899913.96</v>
      </c>
    </row>
    <row r="44" spans="1:26" ht="21">
      <c r="A44" s="8" t="s">
        <v>60</v>
      </c>
      <c r="B44" s="8" t="s">
        <v>65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5705</v>
      </c>
      <c r="P44" s="9">
        <v>732.37</v>
      </c>
      <c r="Q44" s="9">
        <v>-273.37</v>
      </c>
      <c r="R44" s="9">
        <v>37.32</v>
      </c>
      <c r="S44" s="9">
        <v>38.81</v>
      </c>
      <c r="T44" s="9">
        <v>68812.89</v>
      </c>
      <c r="U44" s="9">
        <v>27376.160000000003</v>
      </c>
      <c r="V44" s="9">
        <v>18579.510000000002</v>
      </c>
      <c r="W44" s="9">
        <v>450</v>
      </c>
      <c r="X44" s="9">
        <v>264275.06999999995</v>
      </c>
      <c r="Y44" s="9">
        <v>-62908.17</v>
      </c>
      <c r="Z44" s="9">
        <f t="shared" si="0"/>
        <v>322825.58999999997</v>
      </c>
    </row>
    <row r="45" spans="1:26" ht="21">
      <c r="A45" s="8" t="s">
        <v>60</v>
      </c>
      <c r="B45" s="8" t="s">
        <v>66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>
        <v>64.52</v>
      </c>
      <c r="N45" s="9"/>
      <c r="O45" s="9">
        <v>582</v>
      </c>
      <c r="P45" s="9">
        <v>1140</v>
      </c>
      <c r="Q45" s="9"/>
      <c r="R45" s="9">
        <v>550</v>
      </c>
      <c r="S45" s="9">
        <v>716.2</v>
      </c>
      <c r="T45" s="9"/>
      <c r="U45" s="9">
        <v>2722.4</v>
      </c>
      <c r="V45" s="9">
        <v>533.97</v>
      </c>
      <c r="W45" s="9">
        <v>4448.34</v>
      </c>
      <c r="X45" s="9">
        <v>13031.120000000003</v>
      </c>
      <c r="Y45" s="9">
        <v>126422.73999999999</v>
      </c>
      <c r="Z45" s="9">
        <f t="shared" si="0"/>
        <v>150211.28999999998</v>
      </c>
    </row>
    <row r="46" spans="1:26" ht="21">
      <c r="A46" s="8" t="s">
        <v>60</v>
      </c>
      <c r="B46" s="8" t="s">
        <v>67</v>
      </c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126</v>
      </c>
      <c r="O46" s="9">
        <v>343.36</v>
      </c>
      <c r="P46" s="9">
        <v>10887</v>
      </c>
      <c r="Q46" s="9"/>
      <c r="R46" s="9">
        <v>4001.2799999999997</v>
      </c>
      <c r="S46" s="9">
        <v>1698.84</v>
      </c>
      <c r="T46" s="9">
        <v>70960.99</v>
      </c>
      <c r="U46" s="9">
        <v>94494.65999999999</v>
      </c>
      <c r="V46" s="9">
        <v>94963.84</v>
      </c>
      <c r="W46" s="9">
        <v>119587.40000000001</v>
      </c>
      <c r="X46" s="9">
        <v>226674.69000000006</v>
      </c>
      <c r="Y46" s="9">
        <v>331881.5300000001</v>
      </c>
      <c r="Z46" s="9">
        <f t="shared" si="0"/>
        <v>955619.5900000001</v>
      </c>
    </row>
    <row r="47" spans="1:26" ht="21">
      <c r="A47" s="8" t="s">
        <v>60</v>
      </c>
      <c r="B47" s="8" t="s">
        <v>68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12018</v>
      </c>
      <c r="R47" s="9">
        <v>2719.73</v>
      </c>
      <c r="S47" s="9">
        <v>-1906.77</v>
      </c>
      <c r="T47" s="9">
        <v>22841.679999999997</v>
      </c>
      <c r="U47" s="9">
        <v>24477.170000000006</v>
      </c>
      <c r="V47" s="9">
        <v>30122.399999999998</v>
      </c>
      <c r="W47" s="9">
        <v>94245.62</v>
      </c>
      <c r="X47" s="9">
        <v>223370.69000000003</v>
      </c>
      <c r="Y47" s="9">
        <v>298412.07000000007</v>
      </c>
      <c r="Z47" s="9">
        <f t="shared" si="0"/>
        <v>706300.5900000001</v>
      </c>
    </row>
    <row r="48" spans="1:26" ht="21">
      <c r="A48" s="8" t="s">
        <v>60</v>
      </c>
      <c r="B48" s="8" t="s">
        <v>69</v>
      </c>
      <c r="C48" s="8"/>
      <c r="D48" s="9"/>
      <c r="E48" s="9"/>
      <c r="F48" s="9"/>
      <c r="G48" s="9"/>
      <c r="H48" s="9"/>
      <c r="I48" s="9"/>
      <c r="J48" s="9"/>
      <c r="K48" s="9">
        <v>540</v>
      </c>
      <c r="L48" s="9">
        <v>4311</v>
      </c>
      <c r="M48" s="9">
        <v>4952.14</v>
      </c>
      <c r="N48" s="9">
        <v>83.42000000000002</v>
      </c>
      <c r="O48" s="9">
        <v>19037.24</v>
      </c>
      <c r="P48" s="9">
        <v>16918.32</v>
      </c>
      <c r="Q48" s="9">
        <v>19596.36</v>
      </c>
      <c r="R48" s="9">
        <v>9016.2</v>
      </c>
      <c r="S48" s="9">
        <v>35081.35</v>
      </c>
      <c r="T48" s="9">
        <v>20408.67</v>
      </c>
      <c r="U48" s="9">
        <v>47431.79</v>
      </c>
      <c r="V48" s="9">
        <v>69552.35</v>
      </c>
      <c r="W48" s="9">
        <v>150129.69</v>
      </c>
      <c r="X48" s="9">
        <v>212188.81000000003</v>
      </c>
      <c r="Y48" s="9">
        <v>126876.76000000001</v>
      </c>
      <c r="Z48" s="9">
        <f t="shared" si="0"/>
        <v>736124.1000000001</v>
      </c>
    </row>
    <row r="49" spans="1:26" ht="12.75">
      <c r="A49" s="8" t="s">
        <v>60</v>
      </c>
      <c r="B49" s="8" t="s">
        <v>70</v>
      </c>
      <c r="C49" s="8"/>
      <c r="D49" s="9"/>
      <c r="E49" s="9"/>
      <c r="F49" s="9"/>
      <c r="G49" s="9"/>
      <c r="H49" s="9"/>
      <c r="I49" s="9"/>
      <c r="J49" s="9"/>
      <c r="K49" s="9">
        <v>6805.049999999999</v>
      </c>
      <c r="L49" s="9">
        <v>232970.68</v>
      </c>
      <c r="M49" s="9">
        <v>103468.01</v>
      </c>
      <c r="N49" s="9">
        <v>-34106.28</v>
      </c>
      <c r="O49" s="9">
        <v>22804.36000000002</v>
      </c>
      <c r="P49" s="9">
        <v>10952.18</v>
      </c>
      <c r="Q49" s="9">
        <v>5629.54</v>
      </c>
      <c r="R49" s="9">
        <v>68316.03</v>
      </c>
      <c r="S49" s="9">
        <v>795.41</v>
      </c>
      <c r="T49" s="9">
        <v>-158811.99</v>
      </c>
      <c r="U49" s="9">
        <v>9895.34</v>
      </c>
      <c r="V49" s="9">
        <v>463.5199999999999</v>
      </c>
      <c r="W49" s="9"/>
      <c r="X49" s="9">
        <v>-85962.59000000001</v>
      </c>
      <c r="Y49" s="9">
        <v>913900.4099999997</v>
      </c>
      <c r="Z49" s="9">
        <f t="shared" si="0"/>
        <v>1097119.6699999997</v>
      </c>
    </row>
    <row r="50" spans="1:26" ht="21">
      <c r="A50" s="8" t="s">
        <v>60</v>
      </c>
      <c r="B50" s="8" t="s">
        <v>71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5680.99</v>
      </c>
      <c r="R50" s="9">
        <v>1392.47</v>
      </c>
      <c r="S50" s="9"/>
      <c r="T50" s="9">
        <v>36184.54</v>
      </c>
      <c r="U50" s="9">
        <v>10658.68</v>
      </c>
      <c r="V50" s="9">
        <v>669.7100000000006</v>
      </c>
      <c r="W50" s="9">
        <v>13809.27</v>
      </c>
      <c r="X50" s="9">
        <v>210833.30000000002</v>
      </c>
      <c r="Y50" s="9">
        <v>270423.56000000006</v>
      </c>
      <c r="Z50" s="9">
        <f t="shared" si="0"/>
        <v>549652.52</v>
      </c>
    </row>
    <row r="51" spans="1:26" ht="21">
      <c r="A51" s="8" t="s">
        <v>60</v>
      </c>
      <c r="B51" s="8" t="s">
        <v>72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3022</v>
      </c>
      <c r="P51" s="9">
        <v>4959.79</v>
      </c>
      <c r="Q51" s="9"/>
      <c r="R51" s="9">
        <v>248.23000000000002</v>
      </c>
      <c r="S51" s="9">
        <v>4361.85</v>
      </c>
      <c r="T51" s="9">
        <v>169.4</v>
      </c>
      <c r="U51" s="9"/>
      <c r="V51" s="9">
        <v>884.6</v>
      </c>
      <c r="W51" s="9">
        <v>2183.8</v>
      </c>
      <c r="X51" s="9">
        <v>2789.7000000000003</v>
      </c>
      <c r="Y51" s="9">
        <v>96299</v>
      </c>
      <c r="Z51" s="9">
        <f t="shared" si="0"/>
        <v>114918.37</v>
      </c>
    </row>
    <row r="52" spans="1:26" ht="21">
      <c r="A52" s="8" t="s">
        <v>60</v>
      </c>
      <c r="B52" s="8" t="s">
        <v>73</v>
      </c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17675.660000000003</v>
      </c>
      <c r="O52" s="9">
        <v>1056</v>
      </c>
      <c r="P52" s="9">
        <v>13177.34</v>
      </c>
      <c r="Q52" s="9">
        <v>19207.04</v>
      </c>
      <c r="R52" s="9">
        <v>15624.67</v>
      </c>
      <c r="S52" s="9">
        <v>4684.97</v>
      </c>
      <c r="T52" s="9">
        <v>36979.92999999999</v>
      </c>
      <c r="U52" s="9">
        <v>14582.849999999999</v>
      </c>
      <c r="V52" s="9">
        <v>127109.47</v>
      </c>
      <c r="W52" s="9">
        <v>118544.91</v>
      </c>
      <c r="X52" s="9">
        <v>40178</v>
      </c>
      <c r="Y52" s="9">
        <v>245777.28000000003</v>
      </c>
      <c r="Z52" s="9">
        <f t="shared" si="0"/>
        <v>654598.12</v>
      </c>
    </row>
    <row r="53" spans="1:26" ht="21">
      <c r="A53" s="14" t="s">
        <v>60</v>
      </c>
      <c r="B53" s="14" t="s">
        <v>74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v>1527.6599999999999</v>
      </c>
      <c r="O53" s="15">
        <v>4166.639999999999</v>
      </c>
      <c r="P53" s="15">
        <v>8780.5</v>
      </c>
      <c r="Q53" s="15">
        <v>15204</v>
      </c>
      <c r="R53" s="15">
        <v>6320.8</v>
      </c>
      <c r="S53" s="15">
        <v>1621.3999999999999</v>
      </c>
      <c r="T53" s="15">
        <v>471.9</v>
      </c>
      <c r="U53" s="15">
        <v>3250.4</v>
      </c>
      <c r="V53" s="15">
        <v>11369.42</v>
      </c>
      <c r="W53" s="15">
        <v>4592.700000000001</v>
      </c>
      <c r="X53" s="15">
        <v>23594.800000000003</v>
      </c>
      <c r="Y53" s="15">
        <v>115714.32</v>
      </c>
      <c r="Z53" s="15">
        <f t="shared" si="0"/>
        <v>196614.54</v>
      </c>
    </row>
    <row r="54" spans="1:26" ht="12.75">
      <c r="A54" s="20" t="s">
        <v>60</v>
      </c>
      <c r="B54" s="20" t="s">
        <v>45</v>
      </c>
      <c r="C54" s="20"/>
      <c r="D54" s="21"/>
      <c r="E54" s="21"/>
      <c r="F54" s="21"/>
      <c r="G54" s="21"/>
      <c r="H54" s="21"/>
      <c r="I54" s="21"/>
      <c r="J54" s="21"/>
      <c r="K54" s="21">
        <v>7990.69</v>
      </c>
      <c r="L54" s="21">
        <v>237721.54</v>
      </c>
      <c r="M54" s="21">
        <v>112889.14000000001</v>
      </c>
      <c r="N54" s="21">
        <v>712393.16</v>
      </c>
      <c r="O54" s="21">
        <v>849903.0800000002</v>
      </c>
      <c r="P54" s="21">
        <v>463421.7999999999</v>
      </c>
      <c r="Q54" s="21">
        <v>415939.99</v>
      </c>
      <c r="R54" s="21">
        <v>141253.75</v>
      </c>
      <c r="S54" s="21">
        <v>426993.25999999995</v>
      </c>
      <c r="T54" s="21">
        <v>238865.95000000007</v>
      </c>
      <c r="U54" s="21">
        <v>233664.28999999998</v>
      </c>
      <c r="V54" s="21">
        <v>430724.3900000002</v>
      </c>
      <c r="W54" s="21">
        <v>521438.6599999998</v>
      </c>
      <c r="X54" s="21">
        <v>2240094.370000003</v>
      </c>
      <c r="Y54" s="21">
        <v>3293224.1199999973</v>
      </c>
      <c r="Z54" s="21">
        <f t="shared" si="0"/>
        <v>10326518.190000001</v>
      </c>
    </row>
    <row r="55" spans="1:26" ht="21">
      <c r="A55" s="16" t="s">
        <v>75</v>
      </c>
      <c r="B55" s="16" t="s">
        <v>76</v>
      </c>
      <c r="C55" s="16"/>
      <c r="D55" s="17"/>
      <c r="E55" s="17"/>
      <c r="F55" s="17"/>
      <c r="G55" s="17"/>
      <c r="H55" s="17"/>
      <c r="I55" s="17"/>
      <c r="J55" s="17"/>
      <c r="K55" s="17">
        <v>401.86</v>
      </c>
      <c r="L55" s="17">
        <v>1793.66</v>
      </c>
      <c r="M55" s="17">
        <v>-61.9</v>
      </c>
      <c r="N55" s="17">
        <v>31109.98</v>
      </c>
      <c r="O55" s="17">
        <v>4978.4800000000005</v>
      </c>
      <c r="P55" s="17">
        <v>85568.12000000001</v>
      </c>
      <c r="Q55" s="17">
        <v>2926.11</v>
      </c>
      <c r="R55" s="17">
        <v>-1306.53</v>
      </c>
      <c r="S55" s="17">
        <v>29171.039999999997</v>
      </c>
      <c r="T55" s="17"/>
      <c r="U55" s="17">
        <v>18817.02</v>
      </c>
      <c r="V55" s="17">
        <v>1254.5300000000002</v>
      </c>
      <c r="W55" s="17">
        <v>37965.43</v>
      </c>
      <c r="X55" s="17">
        <v>23049.870000000003</v>
      </c>
      <c r="Y55" s="17">
        <v>69797.08</v>
      </c>
      <c r="Z55" s="17">
        <f t="shared" si="0"/>
        <v>305464.75</v>
      </c>
    </row>
    <row r="56" spans="1:26" ht="12.75">
      <c r="A56" s="8" t="s">
        <v>75</v>
      </c>
      <c r="B56" s="8" t="s">
        <v>77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>
        <v>7374.14</v>
      </c>
      <c r="N56" s="9">
        <v>12426.089999999998</v>
      </c>
      <c r="O56" s="9">
        <v>528</v>
      </c>
      <c r="P56" s="9">
        <v>13987.140000000001</v>
      </c>
      <c r="Q56" s="9">
        <v>-234.93</v>
      </c>
      <c r="R56" s="9">
        <v>2822.4700000000003</v>
      </c>
      <c r="S56" s="9"/>
      <c r="T56" s="9"/>
      <c r="U56" s="9">
        <v>1262</v>
      </c>
      <c r="V56" s="9"/>
      <c r="W56" s="9"/>
      <c r="X56" s="9"/>
      <c r="Y56" s="9"/>
      <c r="Z56" s="9">
        <f t="shared" si="0"/>
        <v>38164.91</v>
      </c>
    </row>
    <row r="57" spans="1:26" ht="12.75">
      <c r="A57" s="8" t="s">
        <v>75</v>
      </c>
      <c r="B57" s="8" t="s">
        <v>78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-10753.6</v>
      </c>
      <c r="P57" s="9"/>
      <c r="Q57" s="9"/>
      <c r="R57" s="9">
        <v>16.3</v>
      </c>
      <c r="S57" s="9"/>
      <c r="T57" s="9">
        <v>438.02</v>
      </c>
      <c r="U57" s="9">
        <v>562</v>
      </c>
      <c r="V57" s="9">
        <v>25729.61</v>
      </c>
      <c r="W57" s="9">
        <v>4848.03</v>
      </c>
      <c r="X57" s="9">
        <v>13039.95</v>
      </c>
      <c r="Y57" s="9">
        <v>145391.74</v>
      </c>
      <c r="Z57" s="9">
        <f t="shared" si="0"/>
        <v>179272.05</v>
      </c>
    </row>
    <row r="58" spans="1:26" ht="12.75">
      <c r="A58" s="14" t="s">
        <v>75</v>
      </c>
      <c r="B58" s="14" t="s">
        <v>79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v>2753.19</v>
      </c>
      <c r="O58" s="15"/>
      <c r="P58" s="15">
        <v>22225.700000000004</v>
      </c>
      <c r="Q58" s="15"/>
      <c r="R58" s="15">
        <v>1427.81</v>
      </c>
      <c r="S58" s="15"/>
      <c r="T58" s="15"/>
      <c r="U58" s="15">
        <v>1400</v>
      </c>
      <c r="V58" s="15"/>
      <c r="W58" s="15"/>
      <c r="X58" s="15"/>
      <c r="Y58" s="15"/>
      <c r="Z58" s="15">
        <f t="shared" si="0"/>
        <v>27806.700000000004</v>
      </c>
    </row>
    <row r="59" spans="1:26" ht="12.75">
      <c r="A59" s="20" t="s">
        <v>75</v>
      </c>
      <c r="B59" s="20" t="s">
        <v>45</v>
      </c>
      <c r="C59" s="20"/>
      <c r="D59" s="21"/>
      <c r="E59" s="21"/>
      <c r="F59" s="21"/>
      <c r="G59" s="21"/>
      <c r="H59" s="21"/>
      <c r="I59" s="21"/>
      <c r="J59" s="21"/>
      <c r="K59" s="21">
        <v>401.86</v>
      </c>
      <c r="L59" s="21">
        <v>1793.66</v>
      </c>
      <c r="M59" s="21">
        <v>7312.240000000001</v>
      </c>
      <c r="N59" s="21">
        <v>46289.26000000002</v>
      </c>
      <c r="O59" s="21">
        <v>-5247.119999999999</v>
      </c>
      <c r="P59" s="21">
        <v>121780.95999999995</v>
      </c>
      <c r="Q59" s="21">
        <v>2691.1800000000003</v>
      </c>
      <c r="R59" s="21">
        <v>2960.05</v>
      </c>
      <c r="S59" s="21">
        <v>29171.039999999997</v>
      </c>
      <c r="T59" s="21">
        <v>438.02</v>
      </c>
      <c r="U59" s="21">
        <v>22041.02</v>
      </c>
      <c r="V59" s="21">
        <v>26984.140000000003</v>
      </c>
      <c r="W59" s="21">
        <v>42813.46</v>
      </c>
      <c r="X59" s="21">
        <v>36089.82</v>
      </c>
      <c r="Y59" s="21">
        <v>215188.81999999992</v>
      </c>
      <c r="Z59" s="21">
        <f t="shared" si="0"/>
        <v>550708.4099999999</v>
      </c>
    </row>
    <row r="60" spans="1:26" ht="21">
      <c r="A60" s="16" t="s">
        <v>80</v>
      </c>
      <c r="B60" s="16" t="s">
        <v>81</v>
      </c>
      <c r="C60" s="16"/>
      <c r="D60" s="17"/>
      <c r="E60" s="17"/>
      <c r="F60" s="17"/>
      <c r="G60" s="17"/>
      <c r="H60" s="17"/>
      <c r="I60" s="17"/>
      <c r="J60" s="17"/>
      <c r="K60" s="17">
        <v>48</v>
      </c>
      <c r="L60" s="17"/>
      <c r="M60" s="17"/>
      <c r="N60" s="17"/>
      <c r="O60" s="17"/>
      <c r="P60" s="17">
        <v>15818.4</v>
      </c>
      <c r="Q60" s="17"/>
      <c r="R60" s="17"/>
      <c r="S60" s="17"/>
      <c r="T60" s="17"/>
      <c r="U60" s="17"/>
      <c r="V60" s="17"/>
      <c r="W60" s="17"/>
      <c r="X60" s="17"/>
      <c r="Y60" s="17"/>
      <c r="Z60" s="17">
        <f t="shared" si="0"/>
        <v>15866.4</v>
      </c>
    </row>
    <row r="61" spans="1:26" ht="21">
      <c r="A61" s="8" t="s">
        <v>80</v>
      </c>
      <c r="B61" s="8" t="s">
        <v>82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>
        <v>91.81</v>
      </c>
      <c r="N61" s="9"/>
      <c r="O61" s="9"/>
      <c r="P61" s="9">
        <v>1754.98</v>
      </c>
      <c r="Q61" s="9">
        <v>944.92</v>
      </c>
      <c r="R61" s="9"/>
      <c r="S61" s="9">
        <v>2178</v>
      </c>
      <c r="T61" s="9">
        <v>8331.720000000001</v>
      </c>
      <c r="U61" s="9">
        <v>873.0999999999999</v>
      </c>
      <c r="V61" s="9">
        <v>7094.75</v>
      </c>
      <c r="W61" s="9">
        <v>13773.37</v>
      </c>
      <c r="X61" s="9">
        <v>96853.70000000003</v>
      </c>
      <c r="Y61" s="9">
        <v>165635.9700000001</v>
      </c>
      <c r="Z61" s="9">
        <f t="shared" si="0"/>
        <v>297532.3200000001</v>
      </c>
    </row>
    <row r="62" spans="1:26" ht="21">
      <c r="A62" s="8" t="s">
        <v>80</v>
      </c>
      <c r="B62" s="8" t="s">
        <v>83</v>
      </c>
      <c r="C62" s="8"/>
      <c r="D62" s="9"/>
      <c r="E62" s="9"/>
      <c r="F62" s="9"/>
      <c r="G62" s="9"/>
      <c r="H62" s="9"/>
      <c r="I62" s="9"/>
      <c r="J62" s="9"/>
      <c r="K62" s="9"/>
      <c r="L62" s="9">
        <v>86</v>
      </c>
      <c r="M62" s="9"/>
      <c r="N62" s="9">
        <v>186.2</v>
      </c>
      <c r="O62" s="9"/>
      <c r="P62" s="9">
        <v>1360.8</v>
      </c>
      <c r="Q62" s="9"/>
      <c r="R62" s="9"/>
      <c r="S62" s="9"/>
      <c r="T62" s="9"/>
      <c r="U62" s="9"/>
      <c r="V62" s="9"/>
      <c r="W62" s="9"/>
      <c r="X62" s="9">
        <v>95.53</v>
      </c>
      <c r="Y62" s="9"/>
      <c r="Z62" s="9">
        <f t="shared" si="0"/>
        <v>1728.53</v>
      </c>
    </row>
    <row r="63" spans="1:26" ht="21">
      <c r="A63" s="8" t="s">
        <v>80</v>
      </c>
      <c r="B63" s="8" t="s">
        <v>84</v>
      </c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v>-239.29000000000002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>
        <f t="shared" si="0"/>
        <v>-239.29000000000002</v>
      </c>
    </row>
    <row r="64" spans="1:26" ht="21">
      <c r="A64" s="8" t="s">
        <v>80</v>
      </c>
      <c r="B64" s="8" t="s">
        <v>85</v>
      </c>
      <c r="C64" s="8"/>
      <c r="D64" s="9"/>
      <c r="E64" s="9"/>
      <c r="F64" s="9"/>
      <c r="G64" s="9"/>
      <c r="H64" s="9"/>
      <c r="I64" s="9"/>
      <c r="J64" s="9"/>
      <c r="K64" s="9"/>
      <c r="L64" s="9">
        <v>619.76</v>
      </c>
      <c r="M64" s="9"/>
      <c r="N64" s="9"/>
      <c r="O64" s="9"/>
      <c r="P64" s="9">
        <v>507.6</v>
      </c>
      <c r="Q64" s="9">
        <v>401.57</v>
      </c>
      <c r="R64" s="9">
        <v>7387.48</v>
      </c>
      <c r="S64" s="9"/>
      <c r="T64" s="9"/>
      <c r="U64" s="9"/>
      <c r="V64" s="9"/>
      <c r="W64" s="9">
        <v>455.74</v>
      </c>
      <c r="X64" s="9"/>
      <c r="Y64" s="9">
        <v>7688.51</v>
      </c>
      <c r="Z64" s="9">
        <f t="shared" si="0"/>
        <v>17060.66</v>
      </c>
    </row>
    <row r="65" spans="1:26" ht="21">
      <c r="A65" s="8" t="s">
        <v>80</v>
      </c>
      <c r="B65" s="8" t="s">
        <v>86</v>
      </c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19.68</v>
      </c>
      <c r="O65" s="9">
        <v>264.61</v>
      </c>
      <c r="P65" s="9">
        <v>177.77000000000004</v>
      </c>
      <c r="Q65" s="9"/>
      <c r="R65" s="9"/>
      <c r="S65" s="9"/>
      <c r="T65" s="9"/>
      <c r="U65" s="9"/>
      <c r="V65" s="9">
        <v>125.11999999999999</v>
      </c>
      <c r="W65" s="9">
        <v>2615.29</v>
      </c>
      <c r="X65" s="9">
        <v>2075.36</v>
      </c>
      <c r="Y65" s="9">
        <v>166749.57</v>
      </c>
      <c r="Z65" s="9">
        <f t="shared" si="0"/>
        <v>172027.4</v>
      </c>
    </row>
    <row r="66" spans="1:26" ht="21">
      <c r="A66" s="14" t="s">
        <v>80</v>
      </c>
      <c r="B66" s="14" t="s">
        <v>87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>
        <v>54.68</v>
      </c>
      <c r="O66" s="15">
        <v>1361.98</v>
      </c>
      <c r="P66" s="15">
        <v>18.53</v>
      </c>
      <c r="Q66" s="15">
        <v>339.12</v>
      </c>
      <c r="R66" s="15">
        <v>1585.08</v>
      </c>
      <c r="S66" s="15"/>
      <c r="T66" s="15"/>
      <c r="U66" s="15"/>
      <c r="V66" s="15">
        <v>80.77</v>
      </c>
      <c r="W66" s="15">
        <v>1671.64</v>
      </c>
      <c r="X66" s="15">
        <v>498.69</v>
      </c>
      <c r="Y66" s="15">
        <v>8258.71</v>
      </c>
      <c r="Z66" s="15">
        <f t="shared" si="0"/>
        <v>13869.199999999999</v>
      </c>
    </row>
    <row r="67" spans="1:26" ht="21">
      <c r="A67" s="20" t="s">
        <v>80</v>
      </c>
      <c r="B67" s="20" t="s">
        <v>45</v>
      </c>
      <c r="C67" s="20"/>
      <c r="D67" s="21"/>
      <c r="E67" s="21"/>
      <c r="F67" s="21"/>
      <c r="G67" s="21"/>
      <c r="H67" s="21"/>
      <c r="I67" s="21"/>
      <c r="J67" s="21"/>
      <c r="K67" s="21">
        <v>48</v>
      </c>
      <c r="L67" s="21">
        <v>705.76</v>
      </c>
      <c r="M67" s="21">
        <v>91.81</v>
      </c>
      <c r="N67" s="21">
        <v>260.56</v>
      </c>
      <c r="O67" s="21">
        <v>1387.3</v>
      </c>
      <c r="P67" s="21">
        <v>19638.08</v>
      </c>
      <c r="Q67" s="21">
        <v>1685.6100000000001</v>
      </c>
      <c r="R67" s="21">
        <v>8972.56</v>
      </c>
      <c r="S67" s="21">
        <v>2178</v>
      </c>
      <c r="T67" s="21">
        <v>8331.720000000001</v>
      </c>
      <c r="U67" s="21">
        <v>873.0999999999999</v>
      </c>
      <c r="V67" s="21">
        <v>7300.639999999999</v>
      </c>
      <c r="W67" s="21">
        <v>18516.04</v>
      </c>
      <c r="X67" s="21">
        <v>99523.28000000003</v>
      </c>
      <c r="Y67" s="21">
        <v>348332.75999999995</v>
      </c>
      <c r="Z67" s="21">
        <f t="shared" si="0"/>
        <v>517845.22</v>
      </c>
    </row>
    <row r="68" spans="1:26" ht="42">
      <c r="A68" s="16" t="s">
        <v>189</v>
      </c>
      <c r="B68" s="16" t="s">
        <v>190</v>
      </c>
      <c r="C68" s="16"/>
      <c r="D68" s="17"/>
      <c r="E68" s="17"/>
      <c r="F68" s="17"/>
      <c r="G68" s="17"/>
      <c r="H68" s="17"/>
      <c r="I68" s="17"/>
      <c r="J68" s="17"/>
      <c r="K68" s="17"/>
      <c r="L68" s="17">
        <v>412.76</v>
      </c>
      <c r="M68" s="17">
        <v>10190.36</v>
      </c>
      <c r="N68" s="17"/>
      <c r="O68" s="17">
        <v>840</v>
      </c>
      <c r="P68" s="17">
        <v>243217.6</v>
      </c>
      <c r="Q68" s="17">
        <v>180</v>
      </c>
      <c r="R68" s="17">
        <v>1000</v>
      </c>
      <c r="S68" s="17"/>
      <c r="T68" s="17">
        <v>9271.02</v>
      </c>
      <c r="U68" s="17"/>
      <c r="V68" s="17">
        <v>399.03</v>
      </c>
      <c r="W68" s="17"/>
      <c r="X68" s="17"/>
      <c r="Y68" s="17"/>
      <c r="Z68" s="17">
        <f aca="true" t="shared" si="1" ref="Z68:Z131">+SUM(D68:Y68)</f>
        <v>265510.77</v>
      </c>
    </row>
    <row r="69" spans="1:26" ht="42">
      <c r="A69" s="14" t="s">
        <v>189</v>
      </c>
      <c r="B69" s="14" t="s">
        <v>191</v>
      </c>
      <c r="C69" s="14"/>
      <c r="D69" s="15"/>
      <c r="E69" s="15"/>
      <c r="F69" s="15"/>
      <c r="G69" s="15"/>
      <c r="H69" s="15"/>
      <c r="I69" s="15"/>
      <c r="J69" s="15"/>
      <c r="K69" s="15">
        <v>37375.4</v>
      </c>
      <c r="L69" s="15">
        <v>582.78</v>
      </c>
      <c r="M69" s="15">
        <v>1691.81</v>
      </c>
      <c r="N69" s="15"/>
      <c r="O69" s="15"/>
      <c r="P69" s="15"/>
      <c r="Q69" s="15"/>
      <c r="R69" s="15">
        <v>361.31</v>
      </c>
      <c r="S69" s="15">
        <v>2403.08</v>
      </c>
      <c r="T69" s="15">
        <v>8052</v>
      </c>
      <c r="U69" s="15">
        <v>24521.980000000003</v>
      </c>
      <c r="V69" s="15">
        <v>949.49</v>
      </c>
      <c r="W69" s="15">
        <v>7564</v>
      </c>
      <c r="X69" s="15">
        <v>544.1800000000001</v>
      </c>
      <c r="Y69" s="15"/>
      <c r="Z69" s="15">
        <f t="shared" si="1"/>
        <v>84046.03</v>
      </c>
    </row>
    <row r="70" spans="1:26" ht="42">
      <c r="A70" s="20" t="s">
        <v>189</v>
      </c>
      <c r="B70" s="20" t="s">
        <v>45</v>
      </c>
      <c r="C70" s="20"/>
      <c r="D70" s="21"/>
      <c r="E70" s="21"/>
      <c r="F70" s="21"/>
      <c r="G70" s="21"/>
      <c r="H70" s="21"/>
      <c r="I70" s="21"/>
      <c r="J70" s="21"/>
      <c r="K70" s="21">
        <v>37375.4</v>
      </c>
      <c r="L70" s="21">
        <v>995.54</v>
      </c>
      <c r="M70" s="21">
        <v>11882.169999999998</v>
      </c>
      <c r="N70" s="21"/>
      <c r="O70" s="21">
        <v>840</v>
      </c>
      <c r="P70" s="21">
        <v>243217.6</v>
      </c>
      <c r="Q70" s="21">
        <v>180</v>
      </c>
      <c r="R70" s="21">
        <v>1361.31</v>
      </c>
      <c r="S70" s="21">
        <v>2403.08</v>
      </c>
      <c r="T70" s="21">
        <v>17323.02</v>
      </c>
      <c r="U70" s="21">
        <v>24521.980000000003</v>
      </c>
      <c r="V70" s="21">
        <v>1348.52</v>
      </c>
      <c r="W70" s="21">
        <v>7564</v>
      </c>
      <c r="X70" s="21">
        <v>544.1800000000001</v>
      </c>
      <c r="Y70" s="21"/>
      <c r="Z70" s="21">
        <f t="shared" si="1"/>
        <v>349556.80000000005</v>
      </c>
    </row>
    <row r="71" spans="1:26" ht="21">
      <c r="A71" s="16" t="s">
        <v>88</v>
      </c>
      <c r="B71" s="16" t="s">
        <v>89</v>
      </c>
      <c r="C71" s="16"/>
      <c r="D71" s="17"/>
      <c r="E71" s="17"/>
      <c r="F71" s="17"/>
      <c r="G71" s="17"/>
      <c r="H71" s="17"/>
      <c r="I71" s="17"/>
      <c r="J71" s="17"/>
      <c r="K71" s="17">
        <v>425.34000000000003</v>
      </c>
      <c r="L71" s="17">
        <v>-92.98</v>
      </c>
      <c r="M71" s="17">
        <v>19084.760000000002</v>
      </c>
      <c r="N71" s="17">
        <v>-1464.76</v>
      </c>
      <c r="O71" s="17">
        <v>4648.32</v>
      </c>
      <c r="P71" s="17">
        <v>354.6099999999998</v>
      </c>
      <c r="Q71" s="17">
        <v>126.62</v>
      </c>
      <c r="R71" s="17">
        <v>1142.77</v>
      </c>
      <c r="S71" s="17">
        <v>330910.1399999999</v>
      </c>
      <c r="T71" s="17">
        <v>141218.46999999997</v>
      </c>
      <c r="U71" s="17">
        <v>257301.4599999996</v>
      </c>
      <c r="V71" s="17">
        <v>213211.89999999994</v>
      </c>
      <c r="W71" s="17">
        <v>341616.6500000011</v>
      </c>
      <c r="X71" s="17">
        <v>55077.280000000035</v>
      </c>
      <c r="Y71" s="17">
        <v>1920.6799999999998</v>
      </c>
      <c r="Z71" s="17">
        <f t="shared" si="1"/>
        <v>1365481.2600000005</v>
      </c>
    </row>
    <row r="72" spans="1:26" ht="21">
      <c r="A72" s="8" t="s">
        <v>88</v>
      </c>
      <c r="B72" s="8" t="s">
        <v>90</v>
      </c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v>-1118.8200000000002</v>
      </c>
      <c r="O72" s="9"/>
      <c r="P72" s="9"/>
      <c r="Q72" s="9"/>
      <c r="R72" s="9"/>
      <c r="S72" s="9">
        <v>1156.9</v>
      </c>
      <c r="T72" s="9">
        <v>-131.88</v>
      </c>
      <c r="U72" s="9">
        <v>3095.3600000000006</v>
      </c>
      <c r="V72" s="9">
        <v>8997.060000000001</v>
      </c>
      <c r="W72" s="9">
        <v>257566.65000000043</v>
      </c>
      <c r="X72" s="9">
        <v>52965.04999999999</v>
      </c>
      <c r="Y72" s="9">
        <v>58151.38</v>
      </c>
      <c r="Z72" s="9">
        <f t="shared" si="1"/>
        <v>380681.7000000004</v>
      </c>
    </row>
    <row r="73" spans="1:26" ht="21">
      <c r="A73" s="8" t="s">
        <v>88</v>
      </c>
      <c r="B73" s="8" t="s">
        <v>91</v>
      </c>
      <c r="C73" s="8"/>
      <c r="D73" s="9"/>
      <c r="E73" s="9"/>
      <c r="F73" s="9"/>
      <c r="G73" s="9"/>
      <c r="H73" s="9"/>
      <c r="I73" s="9"/>
      <c r="J73" s="9"/>
      <c r="K73" s="9">
        <v>2339.17</v>
      </c>
      <c r="L73" s="9">
        <v>1602.5200000000002</v>
      </c>
      <c r="M73" s="9">
        <v>-560.37</v>
      </c>
      <c r="N73" s="9">
        <v>150.5</v>
      </c>
      <c r="O73" s="9">
        <v>84.03</v>
      </c>
      <c r="P73" s="9">
        <v>2005.7200000000007</v>
      </c>
      <c r="Q73" s="9">
        <v>797.14</v>
      </c>
      <c r="R73" s="9">
        <v>104</v>
      </c>
      <c r="S73" s="9"/>
      <c r="T73" s="9">
        <v>1443.4800000000002</v>
      </c>
      <c r="U73" s="9">
        <v>3600.3900000000012</v>
      </c>
      <c r="V73" s="9">
        <v>140933.61999999985</v>
      </c>
      <c r="W73" s="9">
        <v>194914.3999999999</v>
      </c>
      <c r="X73" s="9">
        <v>32293.57</v>
      </c>
      <c r="Y73" s="9">
        <v>262.86</v>
      </c>
      <c r="Z73" s="9">
        <f t="shared" si="1"/>
        <v>379971.02999999974</v>
      </c>
    </row>
    <row r="74" spans="1:26" ht="21">
      <c r="A74" s="8" t="s">
        <v>88</v>
      </c>
      <c r="B74" s="8" t="s">
        <v>92</v>
      </c>
      <c r="C74" s="8"/>
      <c r="D74" s="9"/>
      <c r="E74" s="9"/>
      <c r="F74" s="9"/>
      <c r="G74" s="9"/>
      <c r="H74" s="9"/>
      <c r="I74" s="9"/>
      <c r="J74" s="9"/>
      <c r="K74" s="9"/>
      <c r="L74" s="9">
        <v>122.4</v>
      </c>
      <c r="M74" s="9"/>
      <c r="N74" s="9"/>
      <c r="O74" s="9">
        <v>-6855.3</v>
      </c>
      <c r="P74" s="9">
        <v>37640.26</v>
      </c>
      <c r="Q74" s="9">
        <v>18506.120000000003</v>
      </c>
      <c r="R74" s="9">
        <v>12347.150000000001</v>
      </c>
      <c r="S74" s="9">
        <v>10333.589999999998</v>
      </c>
      <c r="T74" s="9">
        <v>85096.16</v>
      </c>
      <c r="U74" s="9">
        <v>46110.63</v>
      </c>
      <c r="V74" s="9">
        <v>118672.34</v>
      </c>
      <c r="W74" s="9">
        <v>5405.259999999999</v>
      </c>
      <c r="X74" s="9">
        <v>3807.9300000000003</v>
      </c>
      <c r="Y74" s="9"/>
      <c r="Z74" s="9">
        <f t="shared" si="1"/>
        <v>331186.54</v>
      </c>
    </row>
    <row r="75" spans="1:26" ht="21">
      <c r="A75" s="8" t="s">
        <v>88</v>
      </c>
      <c r="B75" s="8" t="s">
        <v>93</v>
      </c>
      <c r="C75" s="8"/>
      <c r="D75" s="9"/>
      <c r="E75" s="9"/>
      <c r="F75" s="9"/>
      <c r="G75" s="9"/>
      <c r="H75" s="9"/>
      <c r="I75" s="9"/>
      <c r="J75" s="9"/>
      <c r="K75" s="9"/>
      <c r="L75" s="9">
        <v>105.45</v>
      </c>
      <c r="M75" s="9">
        <v>1410.94</v>
      </c>
      <c r="N75" s="9">
        <v>-1314.4</v>
      </c>
      <c r="O75" s="9">
        <v>248.97</v>
      </c>
      <c r="P75" s="9">
        <v>1663.7099999999998</v>
      </c>
      <c r="Q75" s="9">
        <v>332.63</v>
      </c>
      <c r="R75" s="9">
        <v>1151.0700000000002</v>
      </c>
      <c r="S75" s="9">
        <v>4586.28</v>
      </c>
      <c r="T75" s="9">
        <v>10173.82</v>
      </c>
      <c r="U75" s="9">
        <v>69069.44000000002</v>
      </c>
      <c r="V75" s="9">
        <v>93334.36</v>
      </c>
      <c r="W75" s="9">
        <v>332165.7099999999</v>
      </c>
      <c r="X75" s="9">
        <v>6737.86</v>
      </c>
      <c r="Y75" s="9"/>
      <c r="Z75" s="9">
        <f t="shared" si="1"/>
        <v>519665.8399999999</v>
      </c>
    </row>
    <row r="76" spans="1:26" ht="21">
      <c r="A76" s="8" t="s">
        <v>88</v>
      </c>
      <c r="B76" s="8" t="s">
        <v>94</v>
      </c>
      <c r="C76" s="8"/>
      <c r="D76" s="9"/>
      <c r="E76" s="9"/>
      <c r="F76" s="9"/>
      <c r="G76" s="9"/>
      <c r="H76" s="9"/>
      <c r="I76" s="9"/>
      <c r="J76" s="9"/>
      <c r="K76" s="9">
        <v>849.0600000000001</v>
      </c>
      <c r="L76" s="9">
        <v>165.43</v>
      </c>
      <c r="M76" s="9">
        <v>-165.43</v>
      </c>
      <c r="N76" s="9">
        <v>348.09000000000003</v>
      </c>
      <c r="O76" s="9">
        <v>-1209.4500000000003</v>
      </c>
      <c r="P76" s="9">
        <v>4494.539999999999</v>
      </c>
      <c r="Q76" s="9">
        <v>10.840000000000032</v>
      </c>
      <c r="R76" s="9">
        <v>696.56</v>
      </c>
      <c r="S76" s="9">
        <v>4681.490000000001</v>
      </c>
      <c r="T76" s="9"/>
      <c r="U76" s="9">
        <v>486.11</v>
      </c>
      <c r="V76" s="9">
        <v>36334.9</v>
      </c>
      <c r="W76" s="9">
        <v>11061.449999999999</v>
      </c>
      <c r="X76" s="9">
        <v>2948.81</v>
      </c>
      <c r="Y76" s="9"/>
      <c r="Z76" s="9">
        <f t="shared" si="1"/>
        <v>60702.399999999994</v>
      </c>
    </row>
    <row r="77" spans="1:26" ht="21">
      <c r="A77" s="8" t="s">
        <v>88</v>
      </c>
      <c r="B77" s="8" t="s">
        <v>95</v>
      </c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480</v>
      </c>
      <c r="R77" s="9"/>
      <c r="S77" s="9">
        <v>61.910000000000004</v>
      </c>
      <c r="T77" s="9"/>
      <c r="U77" s="9">
        <v>-1829.3500000000001</v>
      </c>
      <c r="V77" s="9">
        <v>3445.1800000000003</v>
      </c>
      <c r="W77" s="9">
        <v>3490.869999999999</v>
      </c>
      <c r="X77" s="9">
        <v>821220.5999999996</v>
      </c>
      <c r="Y77" s="9">
        <v>1684991.1000000043</v>
      </c>
      <c r="Z77" s="9">
        <f t="shared" si="1"/>
        <v>2511860.310000004</v>
      </c>
    </row>
    <row r="78" spans="1:26" ht="21">
      <c r="A78" s="14" t="s">
        <v>88</v>
      </c>
      <c r="B78" s="14" t="s">
        <v>96</v>
      </c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>
        <v>1971.79</v>
      </c>
      <c r="W78" s="15">
        <v>4636</v>
      </c>
      <c r="X78" s="15">
        <v>356800.14</v>
      </c>
      <c r="Y78" s="15">
        <v>570525.0800000001</v>
      </c>
      <c r="Z78" s="15">
        <f t="shared" si="1"/>
        <v>933933.01</v>
      </c>
    </row>
    <row r="79" spans="1:26" ht="31.5">
      <c r="A79" s="20" t="s">
        <v>88</v>
      </c>
      <c r="B79" s="20" t="s">
        <v>45</v>
      </c>
      <c r="C79" s="20"/>
      <c r="D79" s="21"/>
      <c r="E79" s="21"/>
      <c r="F79" s="21"/>
      <c r="G79" s="21"/>
      <c r="H79" s="21"/>
      <c r="I79" s="21"/>
      <c r="J79" s="21"/>
      <c r="K79" s="21">
        <v>3613.57</v>
      </c>
      <c r="L79" s="21">
        <v>1902.8200000000004</v>
      </c>
      <c r="M79" s="21">
        <v>19769.899999999998</v>
      </c>
      <c r="N79" s="21">
        <v>-3399.3899999999994</v>
      </c>
      <c r="O79" s="21">
        <v>-3083.43</v>
      </c>
      <c r="P79" s="21">
        <v>46158.83999999999</v>
      </c>
      <c r="Q79" s="21">
        <v>20253.350000000006</v>
      </c>
      <c r="R79" s="21">
        <v>15441.55</v>
      </c>
      <c r="S79" s="21">
        <v>351730.3099999999</v>
      </c>
      <c r="T79" s="21">
        <v>237800.04999999973</v>
      </c>
      <c r="U79" s="21">
        <v>377834.04000000004</v>
      </c>
      <c r="V79" s="21">
        <v>616901.1500000008</v>
      </c>
      <c r="W79" s="21">
        <v>1150856.9899999958</v>
      </c>
      <c r="X79" s="21">
        <v>1331851.239999986</v>
      </c>
      <c r="Y79" s="21">
        <v>2315851.100000003</v>
      </c>
      <c r="Z79" s="21">
        <f t="shared" si="1"/>
        <v>6483482.089999985</v>
      </c>
    </row>
    <row r="80" spans="1:26" ht="21">
      <c r="A80" s="16" t="s">
        <v>97</v>
      </c>
      <c r="B80" s="16" t="s">
        <v>98</v>
      </c>
      <c r="C80" s="16"/>
      <c r="D80" s="17"/>
      <c r="E80" s="17"/>
      <c r="F80" s="17"/>
      <c r="G80" s="17"/>
      <c r="H80" s="17"/>
      <c r="I80" s="17"/>
      <c r="J80" s="17"/>
      <c r="K80" s="17">
        <v>7900.210000000001</v>
      </c>
      <c r="L80" s="17">
        <v>43587.2</v>
      </c>
      <c r="M80" s="17">
        <v>671519.5</v>
      </c>
      <c r="N80" s="17">
        <v>178388.8</v>
      </c>
      <c r="O80" s="17">
        <v>136993.11</v>
      </c>
      <c r="P80" s="17">
        <v>125635.84000000003</v>
      </c>
      <c r="Q80" s="17">
        <v>208914.93999999992</v>
      </c>
      <c r="R80" s="17">
        <v>1241839.11</v>
      </c>
      <c r="S80" s="17">
        <v>1510331.3900000001</v>
      </c>
      <c r="T80" s="17">
        <v>491865.65</v>
      </c>
      <c r="U80" s="17">
        <v>166793.52999999994</v>
      </c>
      <c r="V80" s="17">
        <v>103870.27000000003</v>
      </c>
      <c r="W80" s="17">
        <v>603294.22</v>
      </c>
      <c r="X80" s="17">
        <v>1043368.4699999997</v>
      </c>
      <c r="Y80" s="17">
        <v>4255092.270000001</v>
      </c>
      <c r="Z80" s="17">
        <f t="shared" si="1"/>
        <v>10789394.510000002</v>
      </c>
    </row>
    <row r="81" spans="1:26" ht="21">
      <c r="A81" s="8" t="s">
        <v>97</v>
      </c>
      <c r="B81" s="8" t="s">
        <v>99</v>
      </c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v>4190.13</v>
      </c>
      <c r="P81" s="9"/>
      <c r="Q81" s="9"/>
      <c r="R81" s="9"/>
      <c r="S81" s="9"/>
      <c r="T81" s="9"/>
      <c r="U81" s="9">
        <v>3069.7</v>
      </c>
      <c r="V81" s="9"/>
      <c r="W81" s="9">
        <v>5047.11</v>
      </c>
      <c r="X81" s="9"/>
      <c r="Y81" s="9">
        <v>4032</v>
      </c>
      <c r="Z81" s="9">
        <f t="shared" si="1"/>
        <v>16338.939999999999</v>
      </c>
    </row>
    <row r="82" spans="1:26" ht="21">
      <c r="A82" s="8" t="s">
        <v>97</v>
      </c>
      <c r="B82" s="8" t="s">
        <v>100</v>
      </c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>
        <v>5494.299999999999</v>
      </c>
      <c r="Y82" s="9">
        <v>930.1800000000001</v>
      </c>
      <c r="Z82" s="9">
        <f t="shared" si="1"/>
        <v>6424.48</v>
      </c>
    </row>
    <row r="83" spans="1:26" ht="21">
      <c r="A83" s="14" t="s">
        <v>97</v>
      </c>
      <c r="B83" s="14" t="s">
        <v>101</v>
      </c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>
        <v>-435.07</v>
      </c>
      <c r="O83" s="15"/>
      <c r="P83" s="15"/>
      <c r="Q83" s="15"/>
      <c r="R83" s="15">
        <v>1427.81</v>
      </c>
      <c r="S83" s="15"/>
      <c r="T83" s="15"/>
      <c r="U83" s="15"/>
      <c r="V83" s="15"/>
      <c r="W83" s="15"/>
      <c r="X83" s="15">
        <v>6.12</v>
      </c>
      <c r="Y83" s="15">
        <v>314.17</v>
      </c>
      <c r="Z83" s="15">
        <f t="shared" si="1"/>
        <v>1313.03</v>
      </c>
    </row>
    <row r="84" spans="1:26" ht="12.75">
      <c r="A84" s="20" t="s">
        <v>97</v>
      </c>
      <c r="B84" s="20" t="s">
        <v>45</v>
      </c>
      <c r="C84" s="20"/>
      <c r="D84" s="21"/>
      <c r="E84" s="21"/>
      <c r="F84" s="21"/>
      <c r="G84" s="21"/>
      <c r="H84" s="21"/>
      <c r="I84" s="21"/>
      <c r="J84" s="21"/>
      <c r="K84" s="21">
        <v>7900.210000000001</v>
      </c>
      <c r="L84" s="21">
        <v>43587.2</v>
      </c>
      <c r="M84" s="21">
        <v>671519.5</v>
      </c>
      <c r="N84" s="21">
        <v>177953.72999999998</v>
      </c>
      <c r="O84" s="21">
        <v>141183.24</v>
      </c>
      <c r="P84" s="21">
        <v>125635.84000000003</v>
      </c>
      <c r="Q84" s="21">
        <v>208914.93999999992</v>
      </c>
      <c r="R84" s="21">
        <v>1243266.9200000002</v>
      </c>
      <c r="S84" s="21">
        <v>1510331.3900000001</v>
      </c>
      <c r="T84" s="21">
        <v>491865.65</v>
      </c>
      <c r="U84" s="21">
        <v>169863.22999999986</v>
      </c>
      <c r="V84" s="21">
        <v>103870.27000000003</v>
      </c>
      <c r="W84" s="21">
        <v>608341.3300000001</v>
      </c>
      <c r="X84" s="21">
        <v>1048868.89</v>
      </c>
      <c r="Y84" s="21">
        <v>4260368.620000001</v>
      </c>
      <c r="Z84" s="21">
        <f t="shared" si="1"/>
        <v>10813470.96</v>
      </c>
    </row>
    <row r="85" spans="1:26" ht="12.75">
      <c r="A85" s="16" t="s">
        <v>102</v>
      </c>
      <c r="B85" s="16" t="s">
        <v>103</v>
      </c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>
        <v>1285.97</v>
      </c>
      <c r="N85" s="17"/>
      <c r="O85" s="17"/>
      <c r="P85" s="17"/>
      <c r="Q85" s="17"/>
      <c r="R85" s="17"/>
      <c r="S85" s="17"/>
      <c r="T85" s="17"/>
      <c r="U85" s="17">
        <v>1793.3200000000002</v>
      </c>
      <c r="V85" s="17">
        <v>6004.150000000001</v>
      </c>
      <c r="W85" s="17">
        <v>1110.83</v>
      </c>
      <c r="X85" s="17">
        <v>23913.829999999998</v>
      </c>
      <c r="Y85" s="17">
        <v>339225.9600000001</v>
      </c>
      <c r="Z85" s="17">
        <f t="shared" si="1"/>
        <v>373334.06000000006</v>
      </c>
    </row>
    <row r="86" spans="1:26" ht="21">
      <c r="A86" s="14" t="s">
        <v>102</v>
      </c>
      <c r="B86" s="14" t="s">
        <v>104</v>
      </c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>
        <v>4129.51</v>
      </c>
      <c r="O86" s="15">
        <v>-2221.4900000000002</v>
      </c>
      <c r="P86" s="15">
        <v>662.57</v>
      </c>
      <c r="Q86" s="15">
        <v>1433.86</v>
      </c>
      <c r="R86" s="15">
        <v>226.02</v>
      </c>
      <c r="S86" s="15">
        <v>4276.5</v>
      </c>
      <c r="T86" s="15"/>
      <c r="U86" s="15">
        <v>1296.75</v>
      </c>
      <c r="V86" s="15">
        <v>21084.67</v>
      </c>
      <c r="W86" s="15">
        <v>16204.390000000001</v>
      </c>
      <c r="X86" s="15">
        <v>220848.66000000006</v>
      </c>
      <c r="Y86" s="15">
        <v>285090.28</v>
      </c>
      <c r="Z86" s="15">
        <f t="shared" si="1"/>
        <v>553031.7200000001</v>
      </c>
    </row>
    <row r="87" spans="1:26" ht="12.75">
      <c r="A87" s="20" t="s">
        <v>102</v>
      </c>
      <c r="B87" s="20" t="s">
        <v>45</v>
      </c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>
        <v>1285.97</v>
      </c>
      <c r="N87" s="21">
        <v>4129.51</v>
      </c>
      <c r="O87" s="21">
        <v>-2221.4900000000002</v>
      </c>
      <c r="P87" s="21">
        <v>662.57</v>
      </c>
      <c r="Q87" s="21">
        <v>1433.86</v>
      </c>
      <c r="R87" s="21">
        <v>226.02</v>
      </c>
      <c r="S87" s="21">
        <v>4276.5</v>
      </c>
      <c r="T87" s="21"/>
      <c r="U87" s="21">
        <v>3090.07</v>
      </c>
      <c r="V87" s="21">
        <v>27088.819999999996</v>
      </c>
      <c r="W87" s="21">
        <v>17315.22</v>
      </c>
      <c r="X87" s="21">
        <v>244762.4900000001</v>
      </c>
      <c r="Y87" s="21">
        <v>624316.2400000005</v>
      </c>
      <c r="Z87" s="21">
        <f t="shared" si="1"/>
        <v>926365.7800000005</v>
      </c>
    </row>
    <row r="88" spans="1:26" ht="12.75">
      <c r="A88" s="16" t="s">
        <v>105</v>
      </c>
      <c r="B88" s="16" t="s">
        <v>106</v>
      </c>
      <c r="C88" s="16"/>
      <c r="D88" s="17"/>
      <c r="E88" s="17"/>
      <c r="F88" s="17"/>
      <c r="G88" s="17"/>
      <c r="H88" s="17"/>
      <c r="I88" s="17"/>
      <c r="J88" s="17"/>
      <c r="K88" s="17">
        <v>1090.35</v>
      </c>
      <c r="L88" s="17"/>
      <c r="M88" s="17"/>
      <c r="N88" s="17">
        <v>126</v>
      </c>
      <c r="O88" s="17"/>
      <c r="P88" s="17">
        <v>405.6</v>
      </c>
      <c r="Q88" s="17"/>
      <c r="R88" s="17">
        <v>1430.88</v>
      </c>
      <c r="S88" s="17">
        <v>452.43999999999994</v>
      </c>
      <c r="T88" s="17"/>
      <c r="U88" s="17">
        <v>3302.28</v>
      </c>
      <c r="V88" s="17">
        <v>18674.460000000003</v>
      </c>
      <c r="W88" s="17">
        <v>26155.289999999986</v>
      </c>
      <c r="X88" s="17">
        <v>50211.58</v>
      </c>
      <c r="Y88" s="17">
        <v>438010.60999999987</v>
      </c>
      <c r="Z88" s="17">
        <f t="shared" si="1"/>
        <v>539859.4899999999</v>
      </c>
    </row>
    <row r="89" spans="1:26" ht="21">
      <c r="A89" s="8" t="s">
        <v>105</v>
      </c>
      <c r="B89" s="8" t="s">
        <v>107</v>
      </c>
      <c r="C89" s="8"/>
      <c r="D89" s="9"/>
      <c r="E89" s="9"/>
      <c r="F89" s="9"/>
      <c r="G89" s="9"/>
      <c r="H89" s="9"/>
      <c r="I89" s="9"/>
      <c r="J89" s="9"/>
      <c r="K89" s="9"/>
      <c r="L89" s="9"/>
      <c r="M89" s="9">
        <v>168</v>
      </c>
      <c r="N89" s="9">
        <v>12945.359999999999</v>
      </c>
      <c r="O89" s="9">
        <v>34927.53999999999</v>
      </c>
      <c r="P89" s="9">
        <v>65390.63000000001</v>
      </c>
      <c r="Q89" s="9">
        <v>17753.27</v>
      </c>
      <c r="R89" s="9">
        <v>15730.789999999999</v>
      </c>
      <c r="S89" s="9">
        <v>4471.630000000001</v>
      </c>
      <c r="T89" s="9">
        <v>934.54</v>
      </c>
      <c r="U89" s="9">
        <v>33385.520000000004</v>
      </c>
      <c r="V89" s="9">
        <v>115526.53000000001</v>
      </c>
      <c r="W89" s="9">
        <v>344564.98000000004</v>
      </c>
      <c r="X89" s="9">
        <v>231819.71000000005</v>
      </c>
      <c r="Y89" s="9">
        <v>312081.0799999999</v>
      </c>
      <c r="Z89" s="9">
        <f t="shared" si="1"/>
        <v>1189699.58</v>
      </c>
    </row>
    <row r="90" spans="1:26" ht="21">
      <c r="A90" s="14" t="s">
        <v>105</v>
      </c>
      <c r="B90" s="14" t="s">
        <v>108</v>
      </c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>
        <v>191.09</v>
      </c>
      <c r="Q90" s="15"/>
      <c r="R90" s="15"/>
      <c r="S90" s="15"/>
      <c r="T90" s="15"/>
      <c r="U90" s="15"/>
      <c r="V90" s="15"/>
      <c r="W90" s="15"/>
      <c r="X90" s="15"/>
      <c r="Y90" s="15"/>
      <c r="Z90" s="15">
        <f t="shared" si="1"/>
        <v>191.09</v>
      </c>
    </row>
    <row r="91" spans="1:26" ht="12.75">
      <c r="A91" s="20" t="s">
        <v>105</v>
      </c>
      <c r="B91" s="20" t="s">
        <v>45</v>
      </c>
      <c r="C91" s="20"/>
      <c r="D91" s="21"/>
      <c r="E91" s="21"/>
      <c r="F91" s="21"/>
      <c r="G91" s="21"/>
      <c r="H91" s="21"/>
      <c r="I91" s="21"/>
      <c r="J91" s="21"/>
      <c r="K91" s="21">
        <v>1090.35</v>
      </c>
      <c r="L91" s="21"/>
      <c r="M91" s="21">
        <v>168</v>
      </c>
      <c r="N91" s="21">
        <v>13071.359999999999</v>
      </c>
      <c r="O91" s="21">
        <v>34927.53999999999</v>
      </c>
      <c r="P91" s="21">
        <v>65987.32</v>
      </c>
      <c r="Q91" s="21">
        <v>17753.27</v>
      </c>
      <c r="R91" s="21">
        <v>17161.67</v>
      </c>
      <c r="S91" s="21">
        <v>4924.07</v>
      </c>
      <c r="T91" s="21">
        <v>934.54</v>
      </c>
      <c r="U91" s="21">
        <v>36687.8</v>
      </c>
      <c r="V91" s="21">
        <v>134200.99000000002</v>
      </c>
      <c r="W91" s="21">
        <v>370720.27</v>
      </c>
      <c r="X91" s="21">
        <v>282031.2899999999</v>
      </c>
      <c r="Y91" s="21">
        <v>750091.6900000015</v>
      </c>
      <c r="Z91" s="21">
        <f t="shared" si="1"/>
        <v>1729750.1600000015</v>
      </c>
    </row>
    <row r="92" spans="1:26" ht="12.75">
      <c r="A92" s="16" t="s">
        <v>109</v>
      </c>
      <c r="B92" s="16" t="s">
        <v>110</v>
      </c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>
        <v>1237.18</v>
      </c>
      <c r="O92" s="17"/>
      <c r="P92" s="17"/>
      <c r="Q92" s="17"/>
      <c r="R92" s="17">
        <v>1289</v>
      </c>
      <c r="S92" s="17"/>
      <c r="T92" s="17"/>
      <c r="U92" s="17"/>
      <c r="V92" s="17">
        <v>7311.6900000000005</v>
      </c>
      <c r="W92" s="17">
        <v>14851.95</v>
      </c>
      <c r="X92" s="17">
        <v>719671.5099999995</v>
      </c>
      <c r="Y92" s="17">
        <v>507452.4200000004</v>
      </c>
      <c r="Z92" s="17">
        <f t="shared" si="1"/>
        <v>1251813.75</v>
      </c>
    </row>
    <row r="93" spans="1:26" ht="12.75">
      <c r="A93" s="8" t="s">
        <v>109</v>
      </c>
      <c r="B93" s="8" t="s">
        <v>111</v>
      </c>
      <c r="C93" s="8"/>
      <c r="D93" s="9"/>
      <c r="E93" s="9"/>
      <c r="F93" s="9"/>
      <c r="G93" s="9"/>
      <c r="H93" s="9"/>
      <c r="I93" s="9"/>
      <c r="J93" s="9"/>
      <c r="K93" s="9"/>
      <c r="L93" s="9"/>
      <c r="M93" s="9">
        <v>270</v>
      </c>
      <c r="N93" s="9"/>
      <c r="O93" s="9"/>
      <c r="P93" s="9"/>
      <c r="Q93" s="9">
        <v>7225.66</v>
      </c>
      <c r="R93" s="9"/>
      <c r="S93" s="9"/>
      <c r="T93" s="9"/>
      <c r="U93" s="9"/>
      <c r="V93" s="9"/>
      <c r="W93" s="9"/>
      <c r="X93" s="9"/>
      <c r="Y93" s="9"/>
      <c r="Z93" s="9">
        <f t="shared" si="1"/>
        <v>7495.66</v>
      </c>
    </row>
    <row r="94" spans="1:26" ht="12.75">
      <c r="A94" s="8" t="s">
        <v>109</v>
      </c>
      <c r="B94" s="8" t="s">
        <v>112</v>
      </c>
      <c r="C94" s="8"/>
      <c r="D94" s="9"/>
      <c r="E94" s="9"/>
      <c r="F94" s="9"/>
      <c r="G94" s="9"/>
      <c r="H94" s="9"/>
      <c r="I94" s="9"/>
      <c r="J94" s="9"/>
      <c r="K94" s="9">
        <v>929.1500000000001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>
        <f t="shared" si="1"/>
        <v>929.1500000000001</v>
      </c>
    </row>
    <row r="95" spans="1:26" ht="21">
      <c r="A95" s="14" t="s">
        <v>109</v>
      </c>
      <c r="B95" s="14" t="s">
        <v>113</v>
      </c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>
        <v>1741.54</v>
      </c>
      <c r="O95" s="15">
        <v>329.42</v>
      </c>
      <c r="P95" s="15">
        <v>889.03</v>
      </c>
      <c r="Q95" s="15">
        <v>6164.670000000001</v>
      </c>
      <c r="R95" s="15">
        <v>1888.72</v>
      </c>
      <c r="S95" s="15">
        <v>1325.06</v>
      </c>
      <c r="T95" s="15">
        <v>62.96000000000001</v>
      </c>
      <c r="U95" s="15">
        <v>43.01</v>
      </c>
      <c r="V95" s="15">
        <v>59495.060000000005</v>
      </c>
      <c r="W95" s="15">
        <v>7396.9400000000005</v>
      </c>
      <c r="X95" s="15">
        <v>118517.19</v>
      </c>
      <c r="Y95" s="15">
        <v>237178.72000000006</v>
      </c>
      <c r="Z95" s="15">
        <f t="shared" si="1"/>
        <v>435032.32000000007</v>
      </c>
    </row>
    <row r="96" spans="1:26" ht="12.75">
      <c r="A96" s="20" t="s">
        <v>109</v>
      </c>
      <c r="B96" s="20" t="s">
        <v>45</v>
      </c>
      <c r="C96" s="20"/>
      <c r="D96" s="21"/>
      <c r="E96" s="21"/>
      <c r="F96" s="21"/>
      <c r="G96" s="21"/>
      <c r="H96" s="21"/>
      <c r="I96" s="21"/>
      <c r="J96" s="21"/>
      <c r="K96" s="21">
        <v>929.1500000000001</v>
      </c>
      <c r="L96" s="21"/>
      <c r="M96" s="21">
        <v>270</v>
      </c>
      <c r="N96" s="21">
        <v>2978.7200000000003</v>
      </c>
      <c r="O96" s="21">
        <v>329.42</v>
      </c>
      <c r="P96" s="21">
        <v>889.03</v>
      </c>
      <c r="Q96" s="21">
        <v>13390.330000000002</v>
      </c>
      <c r="R96" s="21">
        <v>3177.7200000000003</v>
      </c>
      <c r="S96" s="21">
        <v>1325.06</v>
      </c>
      <c r="T96" s="21">
        <v>62.96000000000001</v>
      </c>
      <c r="U96" s="21">
        <v>43.01</v>
      </c>
      <c r="V96" s="21">
        <v>66806.75</v>
      </c>
      <c r="W96" s="21">
        <v>22248.89</v>
      </c>
      <c r="X96" s="21">
        <v>838188.6999999997</v>
      </c>
      <c r="Y96" s="21">
        <v>744631.1399999999</v>
      </c>
      <c r="Z96" s="21">
        <f t="shared" si="1"/>
        <v>1695270.8799999997</v>
      </c>
    </row>
    <row r="97" spans="1:26" ht="12.75">
      <c r="A97" s="16" t="s">
        <v>114</v>
      </c>
      <c r="B97" s="16" t="s">
        <v>115</v>
      </c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>
        <v>203.84</v>
      </c>
      <c r="N97" s="17"/>
      <c r="O97" s="17">
        <v>107.14</v>
      </c>
      <c r="P97" s="17">
        <v>1684.8</v>
      </c>
      <c r="Q97" s="17"/>
      <c r="R97" s="17"/>
      <c r="S97" s="17">
        <v>2235.34</v>
      </c>
      <c r="T97" s="17">
        <v>23169.96</v>
      </c>
      <c r="U97" s="17">
        <v>25990.440000000002</v>
      </c>
      <c r="V97" s="17">
        <v>124976.61000000003</v>
      </c>
      <c r="W97" s="17">
        <v>-4601.279999999998</v>
      </c>
      <c r="X97" s="17">
        <v>108608.43</v>
      </c>
      <c r="Y97" s="17">
        <v>442700.8999999993</v>
      </c>
      <c r="Z97" s="17">
        <f t="shared" si="1"/>
        <v>725076.1799999994</v>
      </c>
    </row>
    <row r="98" spans="1:26" ht="12.75">
      <c r="A98" s="8" t="s">
        <v>114</v>
      </c>
      <c r="B98" s="8" t="s">
        <v>116</v>
      </c>
      <c r="C98" s="8"/>
      <c r="D98" s="9"/>
      <c r="E98" s="9"/>
      <c r="F98" s="9"/>
      <c r="G98" s="9"/>
      <c r="H98" s="9"/>
      <c r="I98" s="9"/>
      <c r="J98" s="9"/>
      <c r="K98" s="9"/>
      <c r="L98" s="9"/>
      <c r="M98" s="9">
        <v>18</v>
      </c>
      <c r="N98" s="9">
        <v>1763.57</v>
      </c>
      <c r="O98" s="9"/>
      <c r="P98" s="9">
        <v>529.44</v>
      </c>
      <c r="Q98" s="9"/>
      <c r="R98" s="9"/>
      <c r="S98" s="9"/>
      <c r="T98" s="9"/>
      <c r="U98" s="9"/>
      <c r="V98" s="9"/>
      <c r="W98" s="9">
        <v>3.66</v>
      </c>
      <c r="X98" s="9">
        <v>144.14000000000001</v>
      </c>
      <c r="Y98" s="9"/>
      <c r="Z98" s="9">
        <f t="shared" si="1"/>
        <v>2458.81</v>
      </c>
    </row>
    <row r="99" spans="1:26" ht="21">
      <c r="A99" s="14" t="s">
        <v>114</v>
      </c>
      <c r="B99" s="14" t="s">
        <v>117</v>
      </c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>
        <v>25048.350000000002</v>
      </c>
      <c r="O99" s="15">
        <v>13953.72</v>
      </c>
      <c r="P99" s="15">
        <v>8504.9</v>
      </c>
      <c r="Q99" s="15">
        <v>1292.02</v>
      </c>
      <c r="R99" s="15">
        <v>1551.08</v>
      </c>
      <c r="S99" s="15"/>
      <c r="T99" s="15">
        <v>629.5</v>
      </c>
      <c r="U99" s="15"/>
      <c r="V99" s="15">
        <v>96157.05</v>
      </c>
      <c r="W99" s="15">
        <v>41912.01000000001</v>
      </c>
      <c r="X99" s="15">
        <v>5725.92</v>
      </c>
      <c r="Y99" s="15">
        <v>191328.48999999996</v>
      </c>
      <c r="Z99" s="15">
        <f t="shared" si="1"/>
        <v>386103.04</v>
      </c>
    </row>
    <row r="100" spans="1:26" ht="12.75">
      <c r="A100" s="20" t="s">
        <v>114</v>
      </c>
      <c r="B100" s="20" t="s">
        <v>45</v>
      </c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>
        <v>221.84</v>
      </c>
      <c r="N100" s="21">
        <v>26811.920000000002</v>
      </c>
      <c r="O100" s="21">
        <v>14060.86</v>
      </c>
      <c r="P100" s="21">
        <v>10719.140000000001</v>
      </c>
      <c r="Q100" s="21">
        <v>1292.02</v>
      </c>
      <c r="R100" s="21">
        <v>1551.08</v>
      </c>
      <c r="S100" s="21">
        <v>2235.34</v>
      </c>
      <c r="T100" s="21">
        <v>23799.46</v>
      </c>
      <c r="U100" s="21">
        <v>25990.440000000002</v>
      </c>
      <c r="V100" s="21">
        <v>221133.66</v>
      </c>
      <c r="W100" s="21">
        <v>37314.39000000001</v>
      </c>
      <c r="X100" s="21">
        <v>114478.48999999999</v>
      </c>
      <c r="Y100" s="21">
        <v>634029.3899999999</v>
      </c>
      <c r="Z100" s="21">
        <f t="shared" si="1"/>
        <v>1113638.0299999998</v>
      </c>
    </row>
    <row r="101" spans="1:26" ht="12.75">
      <c r="A101" s="16" t="s">
        <v>118</v>
      </c>
      <c r="B101" s="16" t="s">
        <v>119</v>
      </c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>
        <v>1394.22</v>
      </c>
      <c r="O101" s="17">
        <v>22256.410000000003</v>
      </c>
      <c r="P101" s="17"/>
      <c r="Q101" s="17">
        <v>78.10000000000001</v>
      </c>
      <c r="R101" s="17">
        <v>2868.5</v>
      </c>
      <c r="S101" s="17">
        <v>321.71</v>
      </c>
      <c r="T101" s="17">
        <v>24149.079999999998</v>
      </c>
      <c r="U101" s="17">
        <v>29044.480000000003</v>
      </c>
      <c r="V101" s="17">
        <v>160653.80000000002</v>
      </c>
      <c r="W101" s="17">
        <v>4697.08</v>
      </c>
      <c r="X101" s="17">
        <v>122743.35999999996</v>
      </c>
      <c r="Y101" s="17">
        <v>475580.33999999956</v>
      </c>
      <c r="Z101" s="17">
        <f t="shared" si="1"/>
        <v>843787.0799999996</v>
      </c>
    </row>
    <row r="102" spans="1:26" ht="12.75">
      <c r="A102" s="8" t="s">
        <v>118</v>
      </c>
      <c r="B102" s="8" t="s">
        <v>120</v>
      </c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>
        <v>159.5</v>
      </c>
      <c r="O102" s="9">
        <v>472.19</v>
      </c>
      <c r="P102" s="9">
        <v>262146.61000000004</v>
      </c>
      <c r="Q102" s="9"/>
      <c r="R102" s="9">
        <v>130.15</v>
      </c>
      <c r="S102" s="9"/>
      <c r="T102" s="9"/>
      <c r="U102" s="9"/>
      <c r="V102" s="9"/>
      <c r="W102" s="9"/>
      <c r="X102" s="9"/>
      <c r="Y102" s="9"/>
      <c r="Z102" s="9">
        <f t="shared" si="1"/>
        <v>262908.45000000007</v>
      </c>
    </row>
    <row r="103" spans="1:26" ht="21">
      <c r="A103" s="14" t="s">
        <v>118</v>
      </c>
      <c r="B103" s="14" t="s">
        <v>121</v>
      </c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3862.2400000000002</v>
      </c>
      <c r="O103" s="15">
        <v>10723.7</v>
      </c>
      <c r="P103" s="15">
        <v>10912.449999999999</v>
      </c>
      <c r="Q103" s="15">
        <v>2249757.0399999996</v>
      </c>
      <c r="R103" s="15">
        <v>11177.969999999996</v>
      </c>
      <c r="S103" s="15">
        <v>12406.49</v>
      </c>
      <c r="T103" s="15">
        <v>9345.6</v>
      </c>
      <c r="U103" s="15">
        <v>13001.81</v>
      </c>
      <c r="V103" s="15">
        <v>63112.77999999999</v>
      </c>
      <c r="W103" s="15">
        <v>17551.839999999997</v>
      </c>
      <c r="X103" s="15">
        <v>26024.789999999997</v>
      </c>
      <c r="Y103" s="15">
        <v>140823.76000000004</v>
      </c>
      <c r="Z103" s="15">
        <f t="shared" si="1"/>
        <v>2568700.47</v>
      </c>
    </row>
    <row r="104" spans="1:26" ht="12.75">
      <c r="A104" s="20" t="s">
        <v>118</v>
      </c>
      <c r="B104" s="20" t="s">
        <v>45</v>
      </c>
      <c r="C104" s="20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>
        <v>5415.96</v>
      </c>
      <c r="O104" s="21">
        <v>33452.3</v>
      </c>
      <c r="P104" s="21">
        <v>273059.06000000006</v>
      </c>
      <c r="Q104" s="21">
        <v>2249835.1399999997</v>
      </c>
      <c r="R104" s="21">
        <v>14176.619999999997</v>
      </c>
      <c r="S104" s="21">
        <v>12728.199999999999</v>
      </c>
      <c r="T104" s="21">
        <v>33494.68</v>
      </c>
      <c r="U104" s="21">
        <v>42046.29</v>
      </c>
      <c r="V104" s="21">
        <v>223766.58</v>
      </c>
      <c r="W104" s="21">
        <v>22248.920000000002</v>
      </c>
      <c r="X104" s="21">
        <v>148768.15000000008</v>
      </c>
      <c r="Y104" s="21">
        <v>616404.0999999988</v>
      </c>
      <c r="Z104" s="21">
        <f t="shared" si="1"/>
        <v>3675395.999999999</v>
      </c>
    </row>
    <row r="105" spans="1:26" ht="12.75">
      <c r="A105" s="16" t="s">
        <v>122</v>
      </c>
      <c r="B105" s="16" t="s">
        <v>123</v>
      </c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>
        <v>3883.9400000000005</v>
      </c>
      <c r="U105" s="17">
        <v>3905.17</v>
      </c>
      <c r="V105" s="17">
        <v>5196.360000000001</v>
      </c>
      <c r="W105" s="17">
        <v>7162.97</v>
      </c>
      <c r="X105" s="17">
        <v>55826.380000000005</v>
      </c>
      <c r="Y105" s="17">
        <v>225426.05999999994</v>
      </c>
      <c r="Z105" s="17">
        <f t="shared" si="1"/>
        <v>301400.87999999995</v>
      </c>
    </row>
    <row r="106" spans="1:26" ht="21">
      <c r="A106" s="14" t="s">
        <v>122</v>
      </c>
      <c r="B106" s="14" t="s">
        <v>124</v>
      </c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v>950.73</v>
      </c>
      <c r="N106" s="15">
        <v>144.62</v>
      </c>
      <c r="O106" s="15">
        <v>1790.08</v>
      </c>
      <c r="P106" s="15">
        <v>657.6500000000001</v>
      </c>
      <c r="Q106" s="15">
        <v>538.84</v>
      </c>
      <c r="R106" s="15">
        <v>1013.44</v>
      </c>
      <c r="S106" s="15">
        <v>6560.100000000001</v>
      </c>
      <c r="T106" s="15">
        <v>1468.79</v>
      </c>
      <c r="U106" s="15">
        <v>1451</v>
      </c>
      <c r="V106" s="15">
        <v>39439.049999999996</v>
      </c>
      <c r="W106" s="15">
        <v>26390.730000000007</v>
      </c>
      <c r="X106" s="15">
        <v>110395.5</v>
      </c>
      <c r="Y106" s="15">
        <v>137152.30999999994</v>
      </c>
      <c r="Z106" s="15">
        <f t="shared" si="1"/>
        <v>327952.83999999997</v>
      </c>
    </row>
    <row r="107" spans="1:26" ht="12.75">
      <c r="A107" s="20" t="s">
        <v>122</v>
      </c>
      <c r="B107" s="20" t="s">
        <v>45</v>
      </c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>
        <v>950.73</v>
      </c>
      <c r="N107" s="21">
        <v>144.62</v>
      </c>
      <c r="O107" s="21">
        <v>1790.08</v>
      </c>
      <c r="P107" s="21">
        <v>657.6500000000001</v>
      </c>
      <c r="Q107" s="21">
        <v>538.84</v>
      </c>
      <c r="R107" s="21">
        <v>1013.44</v>
      </c>
      <c r="S107" s="21">
        <v>6560.100000000001</v>
      </c>
      <c r="T107" s="21">
        <v>5352.7300000000005</v>
      </c>
      <c r="U107" s="21">
        <v>5356.17</v>
      </c>
      <c r="V107" s="21">
        <v>44635.409999999996</v>
      </c>
      <c r="W107" s="21">
        <v>33553.700000000004</v>
      </c>
      <c r="X107" s="21">
        <v>166221.88</v>
      </c>
      <c r="Y107" s="21">
        <v>362578.37000000005</v>
      </c>
      <c r="Z107" s="21">
        <f t="shared" si="1"/>
        <v>629353.72</v>
      </c>
    </row>
    <row r="108" spans="1:26" ht="12.75">
      <c r="A108" s="16" t="s">
        <v>125</v>
      </c>
      <c r="B108" s="16" t="s">
        <v>126</v>
      </c>
      <c r="C108" s="16"/>
      <c r="D108" s="17"/>
      <c r="E108" s="17"/>
      <c r="F108" s="17"/>
      <c r="G108" s="17"/>
      <c r="H108" s="17"/>
      <c r="I108" s="17"/>
      <c r="J108" s="17"/>
      <c r="K108" s="17">
        <v>-168.12</v>
      </c>
      <c r="L108" s="17"/>
      <c r="M108" s="17">
        <v>449.20000000000005</v>
      </c>
      <c r="N108" s="17"/>
      <c r="O108" s="17">
        <v>315.27</v>
      </c>
      <c r="P108" s="17">
        <v>3283.5600000000004</v>
      </c>
      <c r="Q108" s="17">
        <v>-3.4000000000000057</v>
      </c>
      <c r="R108" s="17"/>
      <c r="S108" s="17"/>
      <c r="T108" s="17">
        <v>5487.379999999999</v>
      </c>
      <c r="U108" s="17">
        <v>2520.3199999999997</v>
      </c>
      <c r="V108" s="17">
        <v>3612.7000000000003</v>
      </c>
      <c r="W108" s="17">
        <v>1451.13</v>
      </c>
      <c r="X108" s="17">
        <v>274390.36</v>
      </c>
      <c r="Y108" s="17">
        <v>396809.5100000005</v>
      </c>
      <c r="Z108" s="17">
        <f t="shared" si="1"/>
        <v>688147.9100000004</v>
      </c>
    </row>
    <row r="109" spans="1:26" ht="21">
      <c r="A109" s="8" t="s">
        <v>125</v>
      </c>
      <c r="B109" s="8" t="s">
        <v>127</v>
      </c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>
        <v>9794.48</v>
      </c>
      <c r="N109" s="9">
        <v>-25.27</v>
      </c>
      <c r="O109" s="9"/>
      <c r="P109" s="9">
        <v>1031.11</v>
      </c>
      <c r="Q109" s="9">
        <v>-14.940000000000001</v>
      </c>
      <c r="R109" s="9">
        <v>4726.64</v>
      </c>
      <c r="S109" s="9">
        <v>40693.74</v>
      </c>
      <c r="T109" s="9">
        <v>7594.46</v>
      </c>
      <c r="U109" s="9">
        <v>25469.03</v>
      </c>
      <c r="V109" s="9">
        <v>18941.88</v>
      </c>
      <c r="W109" s="9">
        <v>37132.53</v>
      </c>
      <c r="X109" s="9">
        <v>35365.90000000001</v>
      </c>
      <c r="Y109" s="9">
        <v>79163.89000000001</v>
      </c>
      <c r="Z109" s="9">
        <f t="shared" si="1"/>
        <v>259873.45</v>
      </c>
    </row>
    <row r="110" spans="1:26" ht="12.75">
      <c r="A110" s="14" t="s">
        <v>125</v>
      </c>
      <c r="B110" s="14" t="s">
        <v>128</v>
      </c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1170.72</v>
      </c>
      <c r="O110" s="15">
        <v>-73.92</v>
      </c>
      <c r="P110" s="15"/>
      <c r="Q110" s="15"/>
      <c r="R110" s="15"/>
      <c r="S110" s="15"/>
      <c r="T110" s="15"/>
      <c r="U110" s="15"/>
      <c r="V110" s="15"/>
      <c r="W110" s="15">
        <v>36.37</v>
      </c>
      <c r="X110" s="15">
        <v>8.82</v>
      </c>
      <c r="Y110" s="15"/>
      <c r="Z110" s="15">
        <f t="shared" si="1"/>
        <v>1141.9899999999998</v>
      </c>
    </row>
    <row r="111" spans="1:26" ht="12.75">
      <c r="A111" s="20" t="s">
        <v>125</v>
      </c>
      <c r="B111" s="20" t="s">
        <v>45</v>
      </c>
      <c r="C111" s="20"/>
      <c r="D111" s="21"/>
      <c r="E111" s="21"/>
      <c r="F111" s="21"/>
      <c r="G111" s="21"/>
      <c r="H111" s="21"/>
      <c r="I111" s="21"/>
      <c r="J111" s="21"/>
      <c r="K111" s="21">
        <v>-168.12</v>
      </c>
      <c r="L111" s="21"/>
      <c r="M111" s="21">
        <v>10243.68</v>
      </c>
      <c r="N111" s="21">
        <v>1145.45</v>
      </c>
      <c r="O111" s="21">
        <v>241.34999999999997</v>
      </c>
      <c r="P111" s="21">
        <v>4314.67</v>
      </c>
      <c r="Q111" s="21">
        <v>-18.340000000000003</v>
      </c>
      <c r="R111" s="21">
        <v>4726.64</v>
      </c>
      <c r="S111" s="21">
        <v>40693.74</v>
      </c>
      <c r="T111" s="21">
        <v>13081.84</v>
      </c>
      <c r="U111" s="21">
        <v>27989.350000000002</v>
      </c>
      <c r="V111" s="21">
        <v>22554.579999999998</v>
      </c>
      <c r="W111" s="21">
        <v>38620.02999999999</v>
      </c>
      <c r="X111" s="21">
        <v>309765.08</v>
      </c>
      <c r="Y111" s="21">
        <v>475973.4000000006</v>
      </c>
      <c r="Z111" s="21">
        <f t="shared" si="1"/>
        <v>949163.3500000006</v>
      </c>
    </row>
    <row r="112" spans="1:26" ht="12.75">
      <c r="A112" s="16" t="s">
        <v>129</v>
      </c>
      <c r="B112" s="16" t="s">
        <v>130</v>
      </c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>
        <v>102.85</v>
      </c>
      <c r="N112" s="17">
        <v>-5375.92</v>
      </c>
      <c r="O112" s="17">
        <v>-1077.88</v>
      </c>
      <c r="P112" s="17">
        <v>1596.87</v>
      </c>
      <c r="Q112" s="17">
        <v>983.94</v>
      </c>
      <c r="R112" s="17"/>
      <c r="S112" s="17"/>
      <c r="T112" s="17"/>
      <c r="U112" s="17">
        <v>9932.529999999999</v>
      </c>
      <c r="V112" s="17">
        <v>48135.259999999995</v>
      </c>
      <c r="W112" s="17">
        <v>13664.170000000002</v>
      </c>
      <c r="X112" s="17">
        <v>491967.92000000016</v>
      </c>
      <c r="Y112" s="17">
        <v>470245.5900000006</v>
      </c>
      <c r="Z112" s="17">
        <f t="shared" si="1"/>
        <v>1030175.3300000008</v>
      </c>
    </row>
    <row r="113" spans="1:26" ht="21">
      <c r="A113" s="8" t="s">
        <v>129</v>
      </c>
      <c r="B113" s="8" t="s">
        <v>131</v>
      </c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>
        <v>401.68</v>
      </c>
      <c r="O113" s="9">
        <v>154.96</v>
      </c>
      <c r="P113" s="9"/>
      <c r="Q113" s="9"/>
      <c r="R113" s="9"/>
      <c r="S113" s="9">
        <v>23713.980000000003</v>
      </c>
      <c r="T113" s="9">
        <v>18519.33</v>
      </c>
      <c r="U113" s="9">
        <v>11585.740000000002</v>
      </c>
      <c r="V113" s="9">
        <v>24354.74</v>
      </c>
      <c r="W113" s="9">
        <v>25357.659999999996</v>
      </c>
      <c r="X113" s="9">
        <v>35207.930000000015</v>
      </c>
      <c r="Y113" s="9">
        <v>201898.09000000005</v>
      </c>
      <c r="Z113" s="9">
        <f t="shared" si="1"/>
        <v>341194.1100000001</v>
      </c>
    </row>
    <row r="114" spans="1:26" ht="12.75">
      <c r="A114" s="8" t="s">
        <v>129</v>
      </c>
      <c r="B114" s="8" t="s">
        <v>132</v>
      </c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>
        <v>-30</v>
      </c>
      <c r="O114" s="9">
        <v>-593.99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>
        <f t="shared" si="1"/>
        <v>-623.99</v>
      </c>
    </row>
    <row r="115" spans="1:26" ht="12.75">
      <c r="A115" s="14" t="s">
        <v>129</v>
      </c>
      <c r="B115" s="14" t="s">
        <v>133</v>
      </c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>
        <v>985.51</v>
      </c>
      <c r="Q115" s="15">
        <v>11321.51</v>
      </c>
      <c r="R115" s="15"/>
      <c r="S115" s="15"/>
      <c r="T115" s="15"/>
      <c r="U115" s="15"/>
      <c r="V115" s="15"/>
      <c r="W115" s="15"/>
      <c r="X115" s="15"/>
      <c r="Y115" s="15">
        <v>1775.65</v>
      </c>
      <c r="Z115" s="15">
        <f t="shared" si="1"/>
        <v>14082.67</v>
      </c>
    </row>
    <row r="116" spans="1:26" ht="12.75">
      <c r="A116" s="20" t="s">
        <v>129</v>
      </c>
      <c r="B116" s="20" t="s">
        <v>45</v>
      </c>
      <c r="C116" s="20"/>
      <c r="D116" s="21"/>
      <c r="E116" s="21"/>
      <c r="F116" s="21"/>
      <c r="G116" s="21"/>
      <c r="H116" s="21"/>
      <c r="I116" s="21"/>
      <c r="J116" s="21"/>
      <c r="K116" s="21"/>
      <c r="L116" s="21"/>
      <c r="M116" s="21">
        <v>102.85</v>
      </c>
      <c r="N116" s="21">
        <v>-5004.24</v>
      </c>
      <c r="O116" s="21">
        <v>-1516.9099999999999</v>
      </c>
      <c r="P116" s="21">
        <v>2582.38</v>
      </c>
      <c r="Q116" s="21">
        <v>12305.449999999999</v>
      </c>
      <c r="R116" s="21"/>
      <c r="S116" s="21">
        <v>23713.980000000003</v>
      </c>
      <c r="T116" s="21">
        <v>18519.33</v>
      </c>
      <c r="U116" s="21">
        <v>21518.27</v>
      </c>
      <c r="V116" s="21">
        <v>72489.99999999999</v>
      </c>
      <c r="W116" s="21">
        <v>39021.83</v>
      </c>
      <c r="X116" s="21">
        <v>527175.85</v>
      </c>
      <c r="Y116" s="21">
        <v>673919.3300000004</v>
      </c>
      <c r="Z116" s="21">
        <f t="shared" si="1"/>
        <v>1384828.1200000006</v>
      </c>
    </row>
    <row r="117" spans="1:26" ht="12.75">
      <c r="A117" s="16" t="s">
        <v>134</v>
      </c>
      <c r="B117" s="16" t="s">
        <v>135</v>
      </c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>
        <v>1156.06</v>
      </c>
      <c r="S117" s="17">
        <v>-62.25</v>
      </c>
      <c r="T117" s="17">
        <v>2107.05</v>
      </c>
      <c r="U117" s="17">
        <v>749.7200000000001</v>
      </c>
      <c r="V117" s="17">
        <v>45631.42</v>
      </c>
      <c r="W117" s="17">
        <v>8776.19</v>
      </c>
      <c r="X117" s="17">
        <v>20755.700000000004</v>
      </c>
      <c r="Y117" s="17">
        <v>378864.3099999998</v>
      </c>
      <c r="Z117" s="17">
        <f t="shared" si="1"/>
        <v>457978.19999999984</v>
      </c>
    </row>
    <row r="118" spans="1:26" ht="21">
      <c r="A118" s="8" t="s">
        <v>134</v>
      </c>
      <c r="B118" s="8" t="s">
        <v>136</v>
      </c>
      <c r="C118" s="8"/>
      <c r="D118" s="9"/>
      <c r="E118" s="9"/>
      <c r="F118" s="9"/>
      <c r="G118" s="9"/>
      <c r="H118" s="9"/>
      <c r="I118" s="9"/>
      <c r="J118" s="9"/>
      <c r="K118" s="9">
        <v>823.2900000000001</v>
      </c>
      <c r="L118" s="9">
        <v>3275.89</v>
      </c>
      <c r="M118" s="9">
        <v>2967.1400000000003</v>
      </c>
      <c r="N118" s="9">
        <v>56973.61</v>
      </c>
      <c r="O118" s="9">
        <v>13677.88</v>
      </c>
      <c r="P118" s="9">
        <v>873.3100000000004</v>
      </c>
      <c r="Q118" s="9">
        <v>134.47</v>
      </c>
      <c r="R118" s="9"/>
      <c r="S118" s="9"/>
      <c r="T118" s="9">
        <v>1059.17</v>
      </c>
      <c r="U118" s="9"/>
      <c r="V118" s="9"/>
      <c r="W118" s="9"/>
      <c r="X118" s="9"/>
      <c r="Y118" s="9"/>
      <c r="Z118" s="9">
        <f t="shared" si="1"/>
        <v>79784.76</v>
      </c>
    </row>
    <row r="119" spans="1:26" ht="21">
      <c r="A119" s="14" t="s">
        <v>134</v>
      </c>
      <c r="B119" s="14" t="s">
        <v>137</v>
      </c>
      <c r="C119" s="14"/>
      <c r="D119" s="15"/>
      <c r="E119" s="15"/>
      <c r="F119" s="15"/>
      <c r="G119" s="15"/>
      <c r="H119" s="15"/>
      <c r="I119" s="15"/>
      <c r="J119" s="15"/>
      <c r="K119" s="15">
        <v>8846.310000000001</v>
      </c>
      <c r="L119" s="15">
        <v>2558.6600000000003</v>
      </c>
      <c r="M119" s="15">
        <v>3906.94</v>
      </c>
      <c r="N119" s="15">
        <v>765.6</v>
      </c>
      <c r="O119" s="15">
        <v>9780.290000000003</v>
      </c>
      <c r="P119" s="15">
        <v>147.15</v>
      </c>
      <c r="Q119" s="15">
        <v>536.85</v>
      </c>
      <c r="R119" s="15">
        <v>9069.27</v>
      </c>
      <c r="S119" s="15">
        <v>196.58</v>
      </c>
      <c r="T119" s="15">
        <v>7566.519999999999</v>
      </c>
      <c r="U119" s="15">
        <v>11321.580000000002</v>
      </c>
      <c r="V119" s="15">
        <v>33596.64</v>
      </c>
      <c r="W119" s="15">
        <v>114793.92000000003</v>
      </c>
      <c r="X119" s="15">
        <v>307025.81</v>
      </c>
      <c r="Y119" s="15">
        <v>566571.7200000004</v>
      </c>
      <c r="Z119" s="15">
        <f t="shared" si="1"/>
        <v>1076683.8400000005</v>
      </c>
    </row>
    <row r="120" spans="1:26" ht="12.75">
      <c r="A120" s="20" t="s">
        <v>134</v>
      </c>
      <c r="B120" s="20" t="s">
        <v>45</v>
      </c>
      <c r="C120" s="20"/>
      <c r="D120" s="21"/>
      <c r="E120" s="21"/>
      <c r="F120" s="21"/>
      <c r="G120" s="21"/>
      <c r="H120" s="21"/>
      <c r="I120" s="21"/>
      <c r="J120" s="21"/>
      <c r="K120" s="21">
        <v>9669.600000000002</v>
      </c>
      <c r="L120" s="21">
        <v>5834.549999999999</v>
      </c>
      <c r="M120" s="21">
        <v>6874.08</v>
      </c>
      <c r="N120" s="21">
        <v>57739.210000000014</v>
      </c>
      <c r="O120" s="21">
        <v>23458.170000000006</v>
      </c>
      <c r="P120" s="21">
        <v>1020.4600000000004</v>
      </c>
      <c r="Q120" s="21">
        <v>671.3199999999999</v>
      </c>
      <c r="R120" s="21">
        <v>10225.33</v>
      </c>
      <c r="S120" s="21">
        <v>134.33</v>
      </c>
      <c r="T120" s="21">
        <v>10732.74</v>
      </c>
      <c r="U120" s="21">
        <v>12071.300000000001</v>
      </c>
      <c r="V120" s="21">
        <v>79228.06</v>
      </c>
      <c r="W120" s="21">
        <v>123570.11000000004</v>
      </c>
      <c r="X120" s="21">
        <v>327781.50999999995</v>
      </c>
      <c r="Y120" s="21">
        <v>945436.0300000003</v>
      </c>
      <c r="Z120" s="21">
        <f t="shared" si="1"/>
        <v>1614446.8000000003</v>
      </c>
    </row>
    <row r="121" spans="1:26" ht="12.75">
      <c r="A121" s="16" t="s">
        <v>138</v>
      </c>
      <c r="B121" s="16" t="s">
        <v>139</v>
      </c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>
        <v>1274.45</v>
      </c>
      <c r="N121" s="17"/>
      <c r="O121" s="17"/>
      <c r="P121" s="17"/>
      <c r="Q121" s="17"/>
      <c r="R121" s="17"/>
      <c r="S121" s="17">
        <v>-42.18</v>
      </c>
      <c r="T121" s="17">
        <v>6307.109999999999</v>
      </c>
      <c r="U121" s="17">
        <v>15629.95</v>
      </c>
      <c r="V121" s="17">
        <v>20011.61</v>
      </c>
      <c r="W121" s="17">
        <v>4014.1900000000005</v>
      </c>
      <c r="X121" s="17">
        <v>28714.03</v>
      </c>
      <c r="Y121" s="17">
        <v>302326.57000000036</v>
      </c>
      <c r="Z121" s="17">
        <f t="shared" si="1"/>
        <v>378235.73000000033</v>
      </c>
    </row>
    <row r="122" spans="1:26" ht="21">
      <c r="A122" s="8" t="s">
        <v>138</v>
      </c>
      <c r="B122" s="8" t="s">
        <v>140</v>
      </c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>
        <v>1705.19</v>
      </c>
      <c r="N122" s="9"/>
      <c r="O122" s="9">
        <v>3114.7</v>
      </c>
      <c r="P122" s="9">
        <v>925.1200000000001</v>
      </c>
      <c r="Q122" s="9">
        <v>110.24000000000001</v>
      </c>
      <c r="R122" s="9">
        <v>13045.659999999998</v>
      </c>
      <c r="S122" s="9">
        <v>7286.509999999998</v>
      </c>
      <c r="T122" s="9">
        <v>1095.81</v>
      </c>
      <c r="U122" s="9">
        <v>24890.85</v>
      </c>
      <c r="V122" s="9">
        <v>27080.460000000003</v>
      </c>
      <c r="W122" s="9">
        <v>16099.44</v>
      </c>
      <c r="X122" s="9">
        <v>19870.33</v>
      </c>
      <c r="Y122" s="9">
        <v>177327.05000000002</v>
      </c>
      <c r="Z122" s="9">
        <f t="shared" si="1"/>
        <v>292551.36</v>
      </c>
    </row>
    <row r="123" spans="1:26" ht="12.75">
      <c r="A123" s="14" t="s">
        <v>138</v>
      </c>
      <c r="B123" s="14" t="s">
        <v>141</v>
      </c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>
        <v>-28.78</v>
      </c>
      <c r="O123" s="15"/>
      <c r="P123" s="15"/>
      <c r="Q123" s="15"/>
      <c r="R123" s="15">
        <v>517.39</v>
      </c>
      <c r="S123" s="15">
        <v>534.08</v>
      </c>
      <c r="T123" s="15"/>
      <c r="U123" s="15"/>
      <c r="V123" s="15"/>
      <c r="W123" s="15"/>
      <c r="X123" s="15"/>
      <c r="Y123" s="15">
        <v>1830</v>
      </c>
      <c r="Z123" s="15">
        <f t="shared" si="1"/>
        <v>2852.69</v>
      </c>
    </row>
    <row r="124" spans="1:26" ht="12.75">
      <c r="A124" s="20" t="s">
        <v>138</v>
      </c>
      <c r="B124" s="20" t="s">
        <v>45</v>
      </c>
      <c r="C124" s="20"/>
      <c r="D124" s="21"/>
      <c r="E124" s="21"/>
      <c r="F124" s="21"/>
      <c r="G124" s="21"/>
      <c r="H124" s="21"/>
      <c r="I124" s="21"/>
      <c r="J124" s="21"/>
      <c r="K124" s="21"/>
      <c r="L124" s="21"/>
      <c r="M124" s="21">
        <v>2979.6400000000003</v>
      </c>
      <c r="N124" s="21">
        <v>-28.78</v>
      </c>
      <c r="O124" s="21">
        <v>3114.7</v>
      </c>
      <c r="P124" s="21">
        <v>925.1200000000001</v>
      </c>
      <c r="Q124" s="21">
        <v>110.24000000000001</v>
      </c>
      <c r="R124" s="21">
        <v>13563.05</v>
      </c>
      <c r="S124" s="21">
        <v>7778.41</v>
      </c>
      <c r="T124" s="21">
        <v>7402.919999999999</v>
      </c>
      <c r="U124" s="21">
        <v>40520.8</v>
      </c>
      <c r="V124" s="21">
        <v>47092.07</v>
      </c>
      <c r="W124" s="21">
        <v>20113.629999999997</v>
      </c>
      <c r="X124" s="21">
        <v>48584.36000000002</v>
      </c>
      <c r="Y124" s="21">
        <v>481483.62000000017</v>
      </c>
      <c r="Z124" s="21">
        <f t="shared" si="1"/>
        <v>673639.7800000003</v>
      </c>
    </row>
    <row r="125" spans="1:26" ht="12.75">
      <c r="A125" s="16" t="s">
        <v>142</v>
      </c>
      <c r="B125" s="16" t="s">
        <v>143</v>
      </c>
      <c r="C125" s="16"/>
      <c r="D125" s="17"/>
      <c r="E125" s="17"/>
      <c r="F125" s="17"/>
      <c r="G125" s="17"/>
      <c r="H125" s="17">
        <v>17757.08</v>
      </c>
      <c r="I125" s="17"/>
      <c r="J125" s="17"/>
      <c r="K125" s="17"/>
      <c r="L125" s="17"/>
      <c r="M125" s="17"/>
      <c r="N125" s="17"/>
      <c r="O125" s="17"/>
      <c r="P125" s="17">
        <v>41590.5</v>
      </c>
      <c r="Q125" s="17"/>
      <c r="R125" s="17"/>
      <c r="S125" s="17"/>
      <c r="T125" s="17"/>
      <c r="U125" s="17">
        <v>2960.66</v>
      </c>
      <c r="V125" s="17">
        <v>13966.429999999998</v>
      </c>
      <c r="W125" s="17">
        <v>37.579999999999984</v>
      </c>
      <c r="X125" s="17">
        <v>5758.76</v>
      </c>
      <c r="Y125" s="17">
        <v>384203.6200000003</v>
      </c>
      <c r="Z125" s="17">
        <f t="shared" si="1"/>
        <v>466274.6300000003</v>
      </c>
    </row>
    <row r="126" spans="1:26" ht="21">
      <c r="A126" s="14" t="s">
        <v>142</v>
      </c>
      <c r="B126" s="14" t="s">
        <v>144</v>
      </c>
      <c r="C126" s="14"/>
      <c r="D126" s="15"/>
      <c r="E126" s="15"/>
      <c r="F126" s="15"/>
      <c r="G126" s="15"/>
      <c r="H126" s="15"/>
      <c r="I126" s="15"/>
      <c r="J126" s="15"/>
      <c r="K126" s="15"/>
      <c r="L126" s="15">
        <v>3727.15</v>
      </c>
      <c r="M126" s="15">
        <v>19092.66</v>
      </c>
      <c r="N126" s="15"/>
      <c r="O126" s="15"/>
      <c r="P126" s="15"/>
      <c r="Q126" s="15">
        <v>3446.3500000000004</v>
      </c>
      <c r="R126" s="15">
        <v>7507.9</v>
      </c>
      <c r="S126" s="15">
        <v>406</v>
      </c>
      <c r="T126" s="15">
        <v>1882.0400000000002</v>
      </c>
      <c r="U126" s="15">
        <v>767.8399999999999</v>
      </c>
      <c r="V126" s="15">
        <v>852.02</v>
      </c>
      <c r="W126" s="15"/>
      <c r="X126" s="15">
        <v>20077</v>
      </c>
      <c r="Y126" s="15">
        <v>85646.69</v>
      </c>
      <c r="Z126" s="15">
        <f t="shared" si="1"/>
        <v>143405.65</v>
      </c>
    </row>
    <row r="127" spans="1:26" ht="12.75">
      <c r="A127" s="20" t="s">
        <v>142</v>
      </c>
      <c r="B127" s="20" t="s">
        <v>45</v>
      </c>
      <c r="C127" s="20"/>
      <c r="D127" s="21"/>
      <c r="E127" s="21"/>
      <c r="F127" s="21"/>
      <c r="G127" s="21"/>
      <c r="H127" s="21">
        <v>17757.08</v>
      </c>
      <c r="I127" s="21"/>
      <c r="J127" s="21"/>
      <c r="K127" s="21"/>
      <c r="L127" s="21">
        <v>3727.15</v>
      </c>
      <c r="M127" s="21">
        <v>19092.66</v>
      </c>
      <c r="N127" s="21"/>
      <c r="O127" s="21"/>
      <c r="P127" s="21">
        <v>41590.5</v>
      </c>
      <c r="Q127" s="21">
        <v>3446.3500000000004</v>
      </c>
      <c r="R127" s="21">
        <v>7507.9</v>
      </c>
      <c r="S127" s="21">
        <v>406</v>
      </c>
      <c r="T127" s="21">
        <v>1882.0400000000002</v>
      </c>
      <c r="U127" s="21">
        <v>3728.5</v>
      </c>
      <c r="V127" s="21">
        <v>14818.449999999997</v>
      </c>
      <c r="W127" s="21">
        <v>37.579999999999984</v>
      </c>
      <c r="X127" s="21">
        <v>25835.760000000002</v>
      </c>
      <c r="Y127" s="21">
        <v>469850.3100000006</v>
      </c>
      <c r="Z127" s="21">
        <f t="shared" si="1"/>
        <v>609680.2800000006</v>
      </c>
    </row>
    <row r="128" spans="1:26" ht="21">
      <c r="A128" s="18" t="s">
        <v>145</v>
      </c>
      <c r="B128" s="18" t="s">
        <v>146</v>
      </c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>
        <v>2700.7200000000003</v>
      </c>
      <c r="N128" s="19"/>
      <c r="O128" s="19"/>
      <c r="P128" s="19">
        <v>79.2</v>
      </c>
      <c r="Q128" s="19"/>
      <c r="R128" s="19"/>
      <c r="S128" s="19">
        <v>822.8000000000001</v>
      </c>
      <c r="T128" s="19"/>
      <c r="U128" s="19">
        <v>47461.79000000001</v>
      </c>
      <c r="V128" s="19"/>
      <c r="W128" s="19"/>
      <c r="X128" s="19">
        <v>14832.9</v>
      </c>
      <c r="Y128" s="19">
        <v>90379.89</v>
      </c>
      <c r="Z128" s="19">
        <f t="shared" si="1"/>
        <v>156277.3</v>
      </c>
    </row>
    <row r="129" spans="1:26" ht="21">
      <c r="A129" s="20" t="s">
        <v>145</v>
      </c>
      <c r="B129" s="20" t="s">
        <v>45</v>
      </c>
      <c r="C129" s="20"/>
      <c r="D129" s="21"/>
      <c r="E129" s="21"/>
      <c r="F129" s="21"/>
      <c r="G129" s="21"/>
      <c r="H129" s="21"/>
      <c r="I129" s="21"/>
      <c r="J129" s="21"/>
      <c r="K129" s="21"/>
      <c r="L129" s="21"/>
      <c r="M129" s="21">
        <v>2700.7200000000003</v>
      </c>
      <c r="N129" s="21"/>
      <c r="O129" s="21"/>
      <c r="P129" s="21">
        <v>79.2</v>
      </c>
      <c r="Q129" s="21"/>
      <c r="R129" s="21"/>
      <c r="S129" s="21">
        <v>822.8000000000001</v>
      </c>
      <c r="T129" s="21"/>
      <c r="U129" s="21">
        <v>47461.79000000001</v>
      </c>
      <c r="V129" s="21"/>
      <c r="W129" s="21"/>
      <c r="X129" s="21">
        <v>14832.9</v>
      </c>
      <c r="Y129" s="21">
        <v>90379.89</v>
      </c>
      <c r="Z129" s="21">
        <f t="shared" si="1"/>
        <v>156277.3</v>
      </c>
    </row>
    <row r="130" spans="1:26" ht="21">
      <c r="A130" s="18" t="s">
        <v>192</v>
      </c>
      <c r="B130" s="18" t="s">
        <v>193</v>
      </c>
      <c r="C130" s="18"/>
      <c r="D130" s="19"/>
      <c r="E130" s="19"/>
      <c r="F130" s="19"/>
      <c r="G130" s="19"/>
      <c r="H130" s="19"/>
      <c r="I130" s="19">
        <v>239.77</v>
      </c>
      <c r="J130" s="19"/>
      <c r="K130" s="19">
        <v>57417.62</v>
      </c>
      <c r="L130" s="19">
        <v>17610.74</v>
      </c>
      <c r="M130" s="19">
        <v>41357.700000000004</v>
      </c>
      <c r="N130" s="19">
        <v>132438.03999999998</v>
      </c>
      <c r="O130" s="19">
        <v>444901.30999999994</v>
      </c>
      <c r="P130" s="19">
        <v>96122.55999999998</v>
      </c>
      <c r="Q130" s="19">
        <v>48807.03999999999</v>
      </c>
      <c r="R130" s="19">
        <v>62258.03999999999</v>
      </c>
      <c r="S130" s="19">
        <v>27329.29000000002</v>
      </c>
      <c r="T130" s="19">
        <v>209308.6499999998</v>
      </c>
      <c r="U130" s="19">
        <v>234526.06000000008</v>
      </c>
      <c r="V130" s="19">
        <v>277335.81999999995</v>
      </c>
      <c r="W130" s="19">
        <v>740448.6699999995</v>
      </c>
      <c r="X130" s="19">
        <v>261003.2299999999</v>
      </c>
      <c r="Y130" s="19">
        <v>126590.04000000007</v>
      </c>
      <c r="Z130" s="19">
        <f t="shared" si="1"/>
        <v>2777694.579999999</v>
      </c>
    </row>
    <row r="131" spans="1:26" ht="21">
      <c r="A131" s="20" t="s">
        <v>192</v>
      </c>
      <c r="B131" s="20" t="s">
        <v>45</v>
      </c>
      <c r="C131" s="20"/>
      <c r="D131" s="21"/>
      <c r="E131" s="21"/>
      <c r="F131" s="21"/>
      <c r="G131" s="21"/>
      <c r="H131" s="21"/>
      <c r="I131" s="21">
        <v>239.77</v>
      </c>
      <c r="J131" s="21"/>
      <c r="K131" s="21">
        <v>57417.62</v>
      </c>
      <c r="L131" s="21">
        <v>17610.74</v>
      </c>
      <c r="M131" s="21">
        <v>41357.700000000004</v>
      </c>
      <c r="N131" s="21">
        <v>132438.03999999998</v>
      </c>
      <c r="O131" s="21">
        <v>444901.30999999994</v>
      </c>
      <c r="P131" s="21">
        <v>96122.55999999998</v>
      </c>
      <c r="Q131" s="21">
        <v>48807.03999999999</v>
      </c>
      <c r="R131" s="21">
        <v>62258.03999999999</v>
      </c>
      <c r="S131" s="21">
        <v>27329.29000000002</v>
      </c>
      <c r="T131" s="21">
        <v>209308.6499999998</v>
      </c>
      <c r="U131" s="21">
        <v>234526.06000000008</v>
      </c>
      <c r="V131" s="21">
        <v>277335.81999999995</v>
      </c>
      <c r="W131" s="21">
        <v>740448.6699999995</v>
      </c>
      <c r="X131" s="21">
        <v>261003.2299999999</v>
      </c>
      <c r="Y131" s="21">
        <v>126590.04000000007</v>
      </c>
      <c r="Z131" s="21">
        <f t="shared" si="1"/>
        <v>2777694.579999999</v>
      </c>
    </row>
    <row r="132" spans="1:26" ht="12.75">
      <c r="A132" s="18" t="s">
        <v>147</v>
      </c>
      <c r="B132" s="18" t="s">
        <v>148</v>
      </c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>
        <v>2008.0900000000001</v>
      </c>
      <c r="O132" s="19">
        <v>32000</v>
      </c>
      <c r="P132" s="19"/>
      <c r="Q132" s="19"/>
      <c r="R132" s="19">
        <v>541.81</v>
      </c>
      <c r="S132" s="19">
        <v>1484</v>
      </c>
      <c r="T132" s="19"/>
      <c r="U132" s="19">
        <v>5249.42</v>
      </c>
      <c r="V132" s="19">
        <v>2026.3300000000002</v>
      </c>
      <c r="W132" s="19">
        <v>5218.16</v>
      </c>
      <c r="X132" s="19">
        <v>56199.46999999999</v>
      </c>
      <c r="Y132" s="19">
        <v>75609.12000000001</v>
      </c>
      <c r="Z132" s="19">
        <f aca="true" t="shared" si="2" ref="Z132:Z167">+SUM(D132:Y132)</f>
        <v>180336.4</v>
      </c>
    </row>
    <row r="133" spans="1:26" ht="12.75">
      <c r="A133" s="20" t="s">
        <v>147</v>
      </c>
      <c r="B133" s="20" t="s">
        <v>45</v>
      </c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>
        <v>2008.0900000000001</v>
      </c>
      <c r="O133" s="21">
        <v>32000</v>
      </c>
      <c r="P133" s="21"/>
      <c r="Q133" s="21"/>
      <c r="R133" s="21">
        <v>541.81</v>
      </c>
      <c r="S133" s="21">
        <v>1484</v>
      </c>
      <c r="T133" s="21"/>
      <c r="U133" s="21">
        <v>5249.42</v>
      </c>
      <c r="V133" s="21">
        <v>2026.3300000000002</v>
      </c>
      <c r="W133" s="21">
        <v>5218.16</v>
      </c>
      <c r="X133" s="21">
        <v>56199.46999999999</v>
      </c>
      <c r="Y133" s="21">
        <v>75609.12000000001</v>
      </c>
      <c r="Z133" s="21">
        <f t="shared" si="2"/>
        <v>180336.4</v>
      </c>
    </row>
    <row r="134" spans="1:26" ht="12.75">
      <c r="A134" s="16" t="s">
        <v>149</v>
      </c>
      <c r="B134" s="16" t="s">
        <v>150</v>
      </c>
      <c r="C134" s="16"/>
      <c r="D134" s="17"/>
      <c r="E134" s="17"/>
      <c r="F134" s="17"/>
      <c r="G134" s="17"/>
      <c r="H134" s="17"/>
      <c r="I134" s="17"/>
      <c r="J134" s="17"/>
      <c r="K134" s="17">
        <v>684</v>
      </c>
      <c r="L134" s="17"/>
      <c r="M134" s="17">
        <v>2526.12</v>
      </c>
      <c r="N134" s="17">
        <v>1717.59</v>
      </c>
      <c r="O134" s="17">
        <v>540</v>
      </c>
      <c r="P134" s="17">
        <v>442287.4399999997</v>
      </c>
      <c r="Q134" s="17"/>
      <c r="R134" s="17"/>
      <c r="S134" s="17"/>
      <c r="T134" s="17">
        <v>9028</v>
      </c>
      <c r="U134" s="17">
        <v>-684</v>
      </c>
      <c r="V134" s="17"/>
      <c r="W134" s="17">
        <v>25768.27</v>
      </c>
      <c r="X134" s="17">
        <v>216172.33000000002</v>
      </c>
      <c r="Y134" s="17">
        <v>377639.15999999986</v>
      </c>
      <c r="Z134" s="17">
        <f t="shared" si="2"/>
        <v>1075678.9099999997</v>
      </c>
    </row>
    <row r="135" spans="1:26" ht="12.75">
      <c r="A135" s="8" t="s">
        <v>149</v>
      </c>
      <c r="B135" s="8" t="s">
        <v>151</v>
      </c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1885.56</v>
      </c>
      <c r="Q135" s="9"/>
      <c r="R135" s="9"/>
      <c r="S135" s="9"/>
      <c r="T135" s="9"/>
      <c r="U135" s="9"/>
      <c r="V135" s="9"/>
      <c r="W135" s="9"/>
      <c r="X135" s="9"/>
      <c r="Y135" s="9"/>
      <c r="Z135" s="9">
        <f t="shared" si="2"/>
        <v>1885.56</v>
      </c>
    </row>
    <row r="136" spans="1:26" ht="21">
      <c r="A136" s="14" t="s">
        <v>149</v>
      </c>
      <c r="B136" s="14" t="s">
        <v>152</v>
      </c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>
        <v>-9027.28</v>
      </c>
      <c r="O136" s="15">
        <v>7235.1900000000005</v>
      </c>
      <c r="P136" s="15">
        <v>74461.5</v>
      </c>
      <c r="Q136" s="15">
        <v>-1021.5</v>
      </c>
      <c r="R136" s="15"/>
      <c r="S136" s="15">
        <v>-116.28</v>
      </c>
      <c r="T136" s="15">
        <v>-3.47</v>
      </c>
      <c r="U136" s="15"/>
      <c r="V136" s="15">
        <v>45831.09000000001</v>
      </c>
      <c r="W136" s="15">
        <v>70874.49</v>
      </c>
      <c r="X136" s="15">
        <v>26413.910000000007</v>
      </c>
      <c r="Y136" s="15">
        <v>2381802.9200000013</v>
      </c>
      <c r="Z136" s="15">
        <f t="shared" si="2"/>
        <v>2596450.570000001</v>
      </c>
    </row>
    <row r="137" spans="1:26" ht="12.75">
      <c r="A137" s="20" t="s">
        <v>149</v>
      </c>
      <c r="B137" s="20" t="s">
        <v>45</v>
      </c>
      <c r="C137" s="20"/>
      <c r="D137" s="21"/>
      <c r="E137" s="21"/>
      <c r="F137" s="21"/>
      <c r="G137" s="21"/>
      <c r="H137" s="21"/>
      <c r="I137" s="21"/>
      <c r="J137" s="21"/>
      <c r="K137" s="21">
        <v>684</v>
      </c>
      <c r="L137" s="21"/>
      <c r="M137" s="21">
        <v>2526.12</v>
      </c>
      <c r="N137" s="21">
        <v>-7309.69</v>
      </c>
      <c r="O137" s="21">
        <v>7775.1900000000005</v>
      </c>
      <c r="P137" s="21">
        <v>518634.49999999977</v>
      </c>
      <c r="Q137" s="21">
        <v>-1021.5</v>
      </c>
      <c r="R137" s="21"/>
      <c r="S137" s="21">
        <v>-116.28</v>
      </c>
      <c r="T137" s="21">
        <v>9024.53</v>
      </c>
      <c r="U137" s="21">
        <v>-684</v>
      </c>
      <c r="V137" s="21">
        <v>45831.09000000001</v>
      </c>
      <c r="W137" s="21">
        <v>96642.76000000001</v>
      </c>
      <c r="X137" s="21">
        <v>242586.24000000002</v>
      </c>
      <c r="Y137" s="21">
        <v>2759442.080000003</v>
      </c>
      <c r="Z137" s="21">
        <f t="shared" si="2"/>
        <v>3674015.040000003</v>
      </c>
    </row>
    <row r="138" spans="1:26" ht="12.75">
      <c r="A138" s="16" t="s">
        <v>153</v>
      </c>
      <c r="B138" s="16" t="s">
        <v>154</v>
      </c>
      <c r="C138" s="16"/>
      <c r="D138" s="17"/>
      <c r="E138" s="17"/>
      <c r="F138" s="17"/>
      <c r="G138" s="17"/>
      <c r="H138" s="17"/>
      <c r="I138" s="17"/>
      <c r="J138" s="17"/>
      <c r="K138" s="17">
        <v>935.63</v>
      </c>
      <c r="L138" s="17"/>
      <c r="M138" s="17"/>
      <c r="N138" s="17"/>
      <c r="O138" s="17">
        <v>7645.34</v>
      </c>
      <c r="P138" s="17">
        <v>19672.2</v>
      </c>
      <c r="Q138" s="17"/>
      <c r="R138" s="17"/>
      <c r="S138" s="17"/>
      <c r="T138" s="17">
        <v>3091.28</v>
      </c>
      <c r="U138" s="17"/>
      <c r="V138" s="17">
        <v>6185.73</v>
      </c>
      <c r="W138" s="17">
        <v>10845.04</v>
      </c>
      <c r="X138" s="17">
        <v>427608.48</v>
      </c>
      <c r="Y138" s="17">
        <v>138178.41000000003</v>
      </c>
      <c r="Z138" s="17">
        <f t="shared" si="2"/>
        <v>614162.11</v>
      </c>
    </row>
    <row r="139" spans="1:26" ht="21">
      <c r="A139" s="8" t="s">
        <v>153</v>
      </c>
      <c r="B139" s="8" t="s">
        <v>155</v>
      </c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1785.6000000000001</v>
      </c>
      <c r="Q139" s="9"/>
      <c r="R139" s="9">
        <v>779.61</v>
      </c>
      <c r="S139" s="9"/>
      <c r="T139" s="9"/>
      <c r="U139" s="9">
        <v>8167.34</v>
      </c>
      <c r="V139" s="9">
        <v>4822.22</v>
      </c>
      <c r="W139" s="9">
        <v>8511.92</v>
      </c>
      <c r="X139" s="9">
        <v>1653.3500000000001</v>
      </c>
      <c r="Y139" s="9">
        <v>342022.1400000001</v>
      </c>
      <c r="Z139" s="9">
        <f t="shared" si="2"/>
        <v>367742.18000000005</v>
      </c>
    </row>
    <row r="140" spans="1:26" ht="21">
      <c r="A140" s="8" t="s">
        <v>153</v>
      </c>
      <c r="B140" s="8" t="s">
        <v>157</v>
      </c>
      <c r="C140" s="8"/>
      <c r="D140" s="9"/>
      <c r="E140" s="9"/>
      <c r="F140" s="9"/>
      <c r="G140" s="9"/>
      <c r="H140" s="9"/>
      <c r="I140" s="9"/>
      <c r="J140" s="9">
        <v>-3909.11</v>
      </c>
      <c r="K140" s="9">
        <v>9411.27</v>
      </c>
      <c r="L140" s="9">
        <v>18267.41</v>
      </c>
      <c r="M140" s="9">
        <v>18922.350000000002</v>
      </c>
      <c r="N140" s="9">
        <v>25096.31</v>
      </c>
      <c r="O140" s="9">
        <v>16041.01</v>
      </c>
      <c r="P140" s="9">
        <v>129335.76999999995</v>
      </c>
      <c r="Q140" s="9">
        <v>19546.31</v>
      </c>
      <c r="R140" s="9">
        <v>43707.700000000004</v>
      </c>
      <c r="S140" s="9">
        <v>68645.22</v>
      </c>
      <c r="T140" s="9">
        <v>72509.59</v>
      </c>
      <c r="U140" s="9">
        <v>3085.62</v>
      </c>
      <c r="V140" s="9">
        <v>74667.30000000002</v>
      </c>
      <c r="W140" s="9">
        <v>81860.44000000002</v>
      </c>
      <c r="X140" s="9">
        <v>137289.56000000017</v>
      </c>
      <c r="Y140" s="9">
        <v>3520760.770000002</v>
      </c>
      <c r="Z140" s="9">
        <f t="shared" si="2"/>
        <v>4235237.520000002</v>
      </c>
    </row>
    <row r="141" spans="1:26" ht="12.75">
      <c r="A141" s="8" t="s">
        <v>153</v>
      </c>
      <c r="B141" s="8" t="s">
        <v>158</v>
      </c>
      <c r="C141" s="8"/>
      <c r="D141" s="9"/>
      <c r="E141" s="9"/>
      <c r="F141" s="9"/>
      <c r="G141" s="9"/>
      <c r="H141" s="9"/>
      <c r="I141" s="9"/>
      <c r="J141" s="9"/>
      <c r="K141" s="9">
        <v>20799.36</v>
      </c>
      <c r="L141" s="9">
        <v>-8.69</v>
      </c>
      <c r="M141" s="9">
        <v>14292.66</v>
      </c>
      <c r="N141" s="9">
        <v>76891</v>
      </c>
      <c r="O141" s="9">
        <v>187772.26</v>
      </c>
      <c r="P141" s="9">
        <v>63508.499999999985</v>
      </c>
      <c r="Q141" s="9">
        <v>18687.13</v>
      </c>
      <c r="R141" s="9">
        <v>17712.550000000003</v>
      </c>
      <c r="S141" s="9">
        <v>20721.14</v>
      </c>
      <c r="T141" s="9">
        <v>3529.4</v>
      </c>
      <c r="U141" s="9">
        <v>1085.38</v>
      </c>
      <c r="V141" s="9">
        <v>29099.910000000003</v>
      </c>
      <c r="W141" s="9">
        <v>-120115.07999999997</v>
      </c>
      <c r="X141" s="9">
        <v>379165.16</v>
      </c>
      <c r="Y141" s="9">
        <v>721726.4099999997</v>
      </c>
      <c r="Z141" s="9">
        <f t="shared" si="2"/>
        <v>1434867.0899999999</v>
      </c>
    </row>
    <row r="142" spans="1:26" ht="12.75">
      <c r="A142" s="14" t="s">
        <v>153</v>
      </c>
      <c r="B142" s="14" t="s">
        <v>159</v>
      </c>
      <c r="C142" s="14"/>
      <c r="D142" s="15"/>
      <c r="E142" s="15"/>
      <c r="F142" s="15"/>
      <c r="G142" s="15"/>
      <c r="H142" s="15"/>
      <c r="I142" s="15"/>
      <c r="J142" s="15"/>
      <c r="K142" s="15">
        <v>321.75</v>
      </c>
      <c r="L142" s="15"/>
      <c r="M142" s="15"/>
      <c r="N142" s="15"/>
      <c r="O142" s="15"/>
      <c r="P142" s="15">
        <v>2571.55</v>
      </c>
      <c r="Q142" s="15"/>
      <c r="R142" s="15"/>
      <c r="S142" s="15"/>
      <c r="T142" s="15"/>
      <c r="U142" s="15"/>
      <c r="V142" s="15"/>
      <c r="W142" s="15"/>
      <c r="X142" s="15"/>
      <c r="Y142" s="15"/>
      <c r="Z142" s="15">
        <f t="shared" si="2"/>
        <v>2893.3</v>
      </c>
    </row>
    <row r="143" spans="1:26" ht="12.75">
      <c r="A143" s="20" t="s">
        <v>153</v>
      </c>
      <c r="B143" s="20" t="s">
        <v>45</v>
      </c>
      <c r="C143" s="20"/>
      <c r="D143" s="21"/>
      <c r="E143" s="21"/>
      <c r="F143" s="21"/>
      <c r="G143" s="21"/>
      <c r="H143" s="21"/>
      <c r="I143" s="21"/>
      <c r="J143" s="21">
        <v>-3909.11</v>
      </c>
      <c r="K143" s="21">
        <v>31468.01</v>
      </c>
      <c r="L143" s="21">
        <v>18258.72</v>
      </c>
      <c r="M143" s="21">
        <v>33215.01000000001</v>
      </c>
      <c r="N143" s="21">
        <v>101987.31000000001</v>
      </c>
      <c r="O143" s="21">
        <v>211458.61000000002</v>
      </c>
      <c r="P143" s="21">
        <v>216873.61999999988</v>
      </c>
      <c r="Q143" s="21">
        <v>38233.43999999999</v>
      </c>
      <c r="R143" s="21">
        <v>62199.85999999998</v>
      </c>
      <c r="S143" s="21">
        <v>89366.35999999999</v>
      </c>
      <c r="T143" s="21">
        <v>79130.27</v>
      </c>
      <c r="U143" s="21">
        <v>12338.34</v>
      </c>
      <c r="V143" s="21">
        <v>114775.16000000003</v>
      </c>
      <c r="W143" s="21">
        <v>-18897.68000000005</v>
      </c>
      <c r="X143" s="21">
        <v>945716.5499999996</v>
      </c>
      <c r="Y143" s="21">
        <v>4722687.730000006</v>
      </c>
      <c r="Z143" s="21">
        <f t="shared" si="2"/>
        <v>6654902.200000005</v>
      </c>
    </row>
    <row r="144" spans="1:26" ht="31.5">
      <c r="A144" s="16" t="s">
        <v>160</v>
      </c>
      <c r="B144" s="16" t="s">
        <v>161</v>
      </c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>
        <v>11616.710000000001</v>
      </c>
      <c r="Y144" s="17">
        <v>77483.5</v>
      </c>
      <c r="Z144" s="17">
        <f t="shared" si="2"/>
        <v>89100.21</v>
      </c>
    </row>
    <row r="145" spans="1:26" ht="31.5">
      <c r="A145" s="8" t="s">
        <v>160</v>
      </c>
      <c r="B145" s="8" t="s">
        <v>162</v>
      </c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>
        <v>64.34999999999991</v>
      </c>
      <c r="O145" s="9">
        <v>904.57</v>
      </c>
      <c r="P145" s="9"/>
      <c r="Q145" s="9"/>
      <c r="R145" s="9"/>
      <c r="S145" s="9"/>
      <c r="T145" s="9"/>
      <c r="U145" s="9">
        <v>4095.54</v>
      </c>
      <c r="V145" s="9">
        <v>-3100.02</v>
      </c>
      <c r="W145" s="9"/>
      <c r="X145" s="9">
        <v>22205.53</v>
      </c>
      <c r="Y145" s="9">
        <v>108728.56000000001</v>
      </c>
      <c r="Z145" s="9">
        <f t="shared" si="2"/>
        <v>132898.53</v>
      </c>
    </row>
    <row r="146" spans="1:26" ht="31.5">
      <c r="A146" s="8" t="s">
        <v>160</v>
      </c>
      <c r="B146" s="8" t="s">
        <v>163</v>
      </c>
      <c r="C146" s="8"/>
      <c r="D146" s="9"/>
      <c r="E146" s="9"/>
      <c r="F146" s="9"/>
      <c r="G146" s="9"/>
      <c r="H146" s="9"/>
      <c r="I146" s="9"/>
      <c r="J146" s="9"/>
      <c r="K146" s="9">
        <v>15731.7</v>
      </c>
      <c r="L146" s="9"/>
      <c r="M146" s="9">
        <v>-539.64</v>
      </c>
      <c r="N146" s="9">
        <v>7264.470000000001</v>
      </c>
      <c r="O146" s="9">
        <v>14245.829999999998</v>
      </c>
      <c r="P146" s="9">
        <v>64840.870000000024</v>
      </c>
      <c r="Q146" s="9">
        <v>8070.34</v>
      </c>
      <c r="R146" s="9">
        <v>2025.27</v>
      </c>
      <c r="S146" s="9">
        <v>33003.78</v>
      </c>
      <c r="T146" s="9">
        <v>-487834.3900000001</v>
      </c>
      <c r="U146" s="9">
        <v>6782.57</v>
      </c>
      <c r="V146" s="9">
        <v>4223.780000000001</v>
      </c>
      <c r="W146" s="9">
        <v>8773.959999999997</v>
      </c>
      <c r="X146" s="9">
        <v>122863.14</v>
      </c>
      <c r="Y146" s="9">
        <v>367076.51999999996</v>
      </c>
      <c r="Z146" s="9">
        <f t="shared" si="2"/>
        <v>166528.2</v>
      </c>
    </row>
    <row r="147" spans="1:26" ht="31.5">
      <c r="A147" s="8" t="s">
        <v>160</v>
      </c>
      <c r="B147" s="8" t="s">
        <v>164</v>
      </c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>
        <v>1337.05</v>
      </c>
      <c r="N147" s="9">
        <v>5529.6</v>
      </c>
      <c r="O147" s="9">
        <v>1336.8600000000001</v>
      </c>
      <c r="P147" s="9">
        <v>1817.3999999999999</v>
      </c>
      <c r="Q147" s="9">
        <v>4377.570000000001</v>
      </c>
      <c r="R147" s="9">
        <v>989.2800000000001</v>
      </c>
      <c r="S147" s="9">
        <v>9975.25</v>
      </c>
      <c r="T147" s="9">
        <v>6171</v>
      </c>
      <c r="U147" s="9">
        <v>755.2700000000001</v>
      </c>
      <c r="V147" s="9">
        <v>2283.1800000000007</v>
      </c>
      <c r="W147" s="9">
        <v>5043.84</v>
      </c>
      <c r="X147" s="9">
        <v>961799.7600000008</v>
      </c>
      <c r="Y147" s="9">
        <v>1483898.1900000004</v>
      </c>
      <c r="Z147" s="9">
        <f t="shared" si="2"/>
        <v>2485314.2500000014</v>
      </c>
    </row>
    <row r="148" spans="1:26" ht="31.5">
      <c r="A148" s="8" t="s">
        <v>160</v>
      </c>
      <c r="B148" s="8" t="s">
        <v>165</v>
      </c>
      <c r="C148" s="8"/>
      <c r="D148" s="9"/>
      <c r="E148" s="9"/>
      <c r="F148" s="9"/>
      <c r="G148" s="9"/>
      <c r="H148" s="9"/>
      <c r="I148" s="9"/>
      <c r="J148" s="9"/>
      <c r="K148" s="9"/>
      <c r="L148" s="9">
        <v>993.76</v>
      </c>
      <c r="M148" s="9"/>
      <c r="N148" s="9">
        <v>3274.07</v>
      </c>
      <c r="O148" s="9">
        <v>502.04</v>
      </c>
      <c r="P148" s="9">
        <v>971.6800000000001</v>
      </c>
      <c r="Q148" s="9">
        <v>-198.66</v>
      </c>
      <c r="R148" s="9"/>
      <c r="S148" s="9"/>
      <c r="T148" s="9">
        <v>3736.17</v>
      </c>
      <c r="U148" s="9">
        <v>-3164.4900000000002</v>
      </c>
      <c r="V148" s="9"/>
      <c r="W148" s="9">
        <v>-3620.87</v>
      </c>
      <c r="X148" s="9">
        <v>-82887.13000000002</v>
      </c>
      <c r="Y148" s="9">
        <v>770096.1599999997</v>
      </c>
      <c r="Z148" s="9">
        <f t="shared" si="2"/>
        <v>689702.7299999996</v>
      </c>
    </row>
    <row r="149" spans="1:26" ht="31.5">
      <c r="A149" s="14" t="s">
        <v>160</v>
      </c>
      <c r="B149" s="14" t="s">
        <v>166</v>
      </c>
      <c r="C149" s="14"/>
      <c r="D149" s="15"/>
      <c r="E149" s="15"/>
      <c r="F149" s="15"/>
      <c r="G149" s="15"/>
      <c r="H149" s="15"/>
      <c r="I149" s="15"/>
      <c r="J149" s="15"/>
      <c r="K149" s="15"/>
      <c r="L149" s="15">
        <v>176.48000000000002</v>
      </c>
      <c r="M149" s="15">
        <v>-201.82999999999998</v>
      </c>
      <c r="N149" s="15">
        <v>1414.13</v>
      </c>
      <c r="O149" s="15">
        <v>-6081.49</v>
      </c>
      <c r="P149" s="15">
        <v>283.03999999999985</v>
      </c>
      <c r="Q149" s="15">
        <v>6580.169999999999</v>
      </c>
      <c r="R149" s="15">
        <v>105.93</v>
      </c>
      <c r="S149" s="15">
        <v>389.31</v>
      </c>
      <c r="T149" s="15">
        <v>8532.41</v>
      </c>
      <c r="U149" s="15">
        <v>1973.5699999999997</v>
      </c>
      <c r="V149" s="15">
        <v>1807.4</v>
      </c>
      <c r="W149" s="15">
        <v>15298.880000000001</v>
      </c>
      <c r="X149" s="15">
        <v>43220.30000000001</v>
      </c>
      <c r="Y149" s="15">
        <v>540019.6499999994</v>
      </c>
      <c r="Z149" s="15">
        <f t="shared" si="2"/>
        <v>613517.9499999995</v>
      </c>
    </row>
    <row r="150" spans="1:26" ht="31.5">
      <c r="A150" s="20" t="s">
        <v>160</v>
      </c>
      <c r="B150" s="20" t="s">
        <v>45</v>
      </c>
      <c r="C150" s="20"/>
      <c r="D150" s="21"/>
      <c r="E150" s="21"/>
      <c r="F150" s="21"/>
      <c r="G150" s="21"/>
      <c r="H150" s="21"/>
      <c r="I150" s="21"/>
      <c r="J150" s="21"/>
      <c r="K150" s="21">
        <v>15731.7</v>
      </c>
      <c r="L150" s="21">
        <v>1170.24</v>
      </c>
      <c r="M150" s="21">
        <v>595.5799999999998</v>
      </c>
      <c r="N150" s="21">
        <v>17546.619999999995</v>
      </c>
      <c r="O150" s="21">
        <v>10907.81</v>
      </c>
      <c r="P150" s="21">
        <v>67912.99</v>
      </c>
      <c r="Q150" s="21">
        <v>18829.42</v>
      </c>
      <c r="R150" s="21">
        <v>3120.4800000000005</v>
      </c>
      <c r="S150" s="21">
        <v>43368.34</v>
      </c>
      <c r="T150" s="21">
        <v>-469394.81000000006</v>
      </c>
      <c r="U150" s="21">
        <v>10442.46</v>
      </c>
      <c r="V150" s="21">
        <v>5214.340000000001</v>
      </c>
      <c r="W150" s="21">
        <v>25495.81000000001</v>
      </c>
      <c r="X150" s="21">
        <v>1078818.3100000005</v>
      </c>
      <c r="Y150" s="21">
        <v>3347302.579999997</v>
      </c>
      <c r="Z150" s="21">
        <f t="shared" si="2"/>
        <v>4177061.8699999973</v>
      </c>
    </row>
    <row r="151" spans="1:26" ht="21">
      <c r="A151" s="16" t="s">
        <v>167</v>
      </c>
      <c r="B151" s="16" t="s">
        <v>168</v>
      </c>
      <c r="C151" s="1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>
        <v>1825.78</v>
      </c>
      <c r="Q151" s="17"/>
      <c r="R151" s="17">
        <v>616.38</v>
      </c>
      <c r="S151" s="17"/>
      <c r="T151" s="17">
        <v>389.40000000000003</v>
      </c>
      <c r="U151" s="17"/>
      <c r="V151" s="17"/>
      <c r="W151" s="17">
        <v>-1707.080000000001</v>
      </c>
      <c r="X151" s="17">
        <v>29843.27999999999</v>
      </c>
      <c r="Y151" s="17">
        <v>1150917.9100000006</v>
      </c>
      <c r="Z151" s="17">
        <f t="shared" si="2"/>
        <v>1181885.6700000006</v>
      </c>
    </row>
    <row r="152" spans="1:26" ht="21">
      <c r="A152" s="8" t="s">
        <v>167</v>
      </c>
      <c r="B152" s="8" t="s">
        <v>169</v>
      </c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>
        <v>4088.2700000000004</v>
      </c>
      <c r="N152" s="9"/>
      <c r="O152" s="9">
        <v>107285.50999999998</v>
      </c>
      <c r="P152" s="9">
        <v>615781.6000000004</v>
      </c>
      <c r="Q152" s="9"/>
      <c r="R152" s="9">
        <v>6863.14</v>
      </c>
      <c r="S152" s="9">
        <v>-16.94</v>
      </c>
      <c r="T152" s="9"/>
      <c r="U152" s="9"/>
      <c r="V152" s="9">
        <v>10198.279999999999</v>
      </c>
      <c r="W152" s="9">
        <v>1644.94</v>
      </c>
      <c r="X152" s="9">
        <v>35313.73</v>
      </c>
      <c r="Y152" s="9">
        <v>1178612.3900000004</v>
      </c>
      <c r="Z152" s="9">
        <f t="shared" si="2"/>
        <v>1959770.9200000009</v>
      </c>
    </row>
    <row r="153" spans="1:26" ht="21">
      <c r="A153" s="8" t="s">
        <v>167</v>
      </c>
      <c r="B153" s="8" t="s">
        <v>170</v>
      </c>
      <c r="C153" s="8"/>
      <c r="D153" s="9"/>
      <c r="E153" s="9"/>
      <c r="F153" s="9"/>
      <c r="G153" s="9"/>
      <c r="H153" s="9"/>
      <c r="I153" s="9"/>
      <c r="J153" s="9"/>
      <c r="K153" s="9"/>
      <c r="L153" s="9">
        <v>10450.490000000002</v>
      </c>
      <c r="M153" s="9">
        <v>19012.48</v>
      </c>
      <c r="N153" s="9">
        <v>-1215.45</v>
      </c>
      <c r="O153" s="9">
        <v>8597</v>
      </c>
      <c r="P153" s="9">
        <v>48166.350000000006</v>
      </c>
      <c r="Q153" s="9"/>
      <c r="R153" s="9">
        <v>5618.870000000001</v>
      </c>
      <c r="S153" s="9"/>
      <c r="T153" s="9"/>
      <c r="U153" s="9">
        <v>0.01</v>
      </c>
      <c r="V153" s="9">
        <v>5422.2</v>
      </c>
      <c r="W153" s="9">
        <v>10560.95</v>
      </c>
      <c r="X153" s="9">
        <v>31437.349999999995</v>
      </c>
      <c r="Y153" s="9">
        <v>191113.28000000003</v>
      </c>
      <c r="Z153" s="9">
        <f t="shared" si="2"/>
        <v>329163.53</v>
      </c>
    </row>
    <row r="154" spans="1:26" ht="21">
      <c r="A154" s="14" t="s">
        <v>167</v>
      </c>
      <c r="B154" s="14" t="s">
        <v>171</v>
      </c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>
        <v>66.03</v>
      </c>
      <c r="P154" s="15">
        <v>28268.659999999996</v>
      </c>
      <c r="Q154" s="15">
        <v>7127.56</v>
      </c>
      <c r="R154" s="15">
        <v>6362.6</v>
      </c>
      <c r="S154" s="15">
        <v>10658.400000000001</v>
      </c>
      <c r="T154" s="15">
        <v>37969.51</v>
      </c>
      <c r="U154" s="15"/>
      <c r="V154" s="15">
        <v>5552.410000000001</v>
      </c>
      <c r="W154" s="15">
        <v>3025.78</v>
      </c>
      <c r="X154" s="15">
        <v>69933</v>
      </c>
      <c r="Y154" s="15">
        <v>145277.65000000002</v>
      </c>
      <c r="Z154" s="15">
        <f t="shared" si="2"/>
        <v>314241.60000000003</v>
      </c>
    </row>
    <row r="155" spans="1:26" ht="21">
      <c r="A155" s="20" t="s">
        <v>167</v>
      </c>
      <c r="B155" s="20" t="s">
        <v>45</v>
      </c>
      <c r="C155" s="20"/>
      <c r="D155" s="21"/>
      <c r="E155" s="21"/>
      <c r="F155" s="21"/>
      <c r="G155" s="21"/>
      <c r="H155" s="21"/>
      <c r="I155" s="21"/>
      <c r="J155" s="21"/>
      <c r="K155" s="21"/>
      <c r="L155" s="21">
        <v>10450.490000000002</v>
      </c>
      <c r="M155" s="21">
        <v>23100.75</v>
      </c>
      <c r="N155" s="21">
        <v>-1215.45</v>
      </c>
      <c r="O155" s="21">
        <v>115948.53999999998</v>
      </c>
      <c r="P155" s="21">
        <v>694042.3900000004</v>
      </c>
      <c r="Q155" s="21">
        <v>7127.56</v>
      </c>
      <c r="R155" s="21">
        <v>19460.989999999998</v>
      </c>
      <c r="S155" s="21">
        <v>10641.460000000001</v>
      </c>
      <c r="T155" s="21">
        <v>38358.91</v>
      </c>
      <c r="U155" s="21">
        <v>0.010000000000218279</v>
      </c>
      <c r="V155" s="21">
        <v>21172.889999999996</v>
      </c>
      <c r="W155" s="21">
        <v>13524.589999999982</v>
      </c>
      <c r="X155" s="21">
        <v>166527.36000000002</v>
      </c>
      <c r="Y155" s="21">
        <v>2665921.230000003</v>
      </c>
      <c r="Z155" s="21">
        <f t="shared" si="2"/>
        <v>3785061.7200000035</v>
      </c>
    </row>
    <row r="156" spans="1:26" ht="12.75">
      <c r="A156" s="16" t="s">
        <v>172</v>
      </c>
      <c r="B156" s="16" t="s">
        <v>173</v>
      </c>
      <c r="C156" s="16"/>
      <c r="D156" s="17"/>
      <c r="E156" s="17"/>
      <c r="F156" s="17"/>
      <c r="G156" s="17"/>
      <c r="H156" s="17"/>
      <c r="I156" s="17"/>
      <c r="J156" s="17"/>
      <c r="K156" s="17">
        <v>33009.44</v>
      </c>
      <c r="L156" s="17">
        <v>-333.14</v>
      </c>
      <c r="M156" s="17">
        <v>518.41</v>
      </c>
      <c r="N156" s="17">
        <v>-166</v>
      </c>
      <c r="O156" s="17"/>
      <c r="P156" s="17">
        <v>158699.04</v>
      </c>
      <c r="Q156" s="17"/>
      <c r="R156" s="17"/>
      <c r="S156" s="17">
        <v>12342</v>
      </c>
      <c r="T156" s="17"/>
      <c r="U156" s="17">
        <v>27213.950000000004</v>
      </c>
      <c r="V156" s="17">
        <v>58338.89000000001</v>
      </c>
      <c r="W156" s="17">
        <v>11382.61</v>
      </c>
      <c r="X156" s="17">
        <v>267246.9600000001</v>
      </c>
      <c r="Y156" s="17">
        <v>595757.5</v>
      </c>
      <c r="Z156" s="17">
        <f t="shared" si="2"/>
        <v>1164009.6600000001</v>
      </c>
    </row>
    <row r="157" spans="1:26" ht="21">
      <c r="A157" s="14" t="s">
        <v>172</v>
      </c>
      <c r="B157" s="14" t="s">
        <v>174</v>
      </c>
      <c r="C157" s="14"/>
      <c r="D157" s="15"/>
      <c r="E157" s="15"/>
      <c r="F157" s="15"/>
      <c r="G157" s="15"/>
      <c r="H157" s="15"/>
      <c r="I157" s="15"/>
      <c r="J157" s="15">
        <v>-2223</v>
      </c>
      <c r="K157" s="15">
        <v>3633.0299999999997</v>
      </c>
      <c r="L157" s="15">
        <v>2925.2200000000003</v>
      </c>
      <c r="M157" s="15">
        <v>2971.54</v>
      </c>
      <c r="N157" s="15">
        <v>-1463.01</v>
      </c>
      <c r="O157" s="15">
        <v>5626.54</v>
      </c>
      <c r="P157" s="15">
        <v>153200.68999999994</v>
      </c>
      <c r="Q157" s="15">
        <v>1973.1500000000003</v>
      </c>
      <c r="R157" s="15">
        <v>6164.17</v>
      </c>
      <c r="S157" s="15">
        <v>8976.19</v>
      </c>
      <c r="T157" s="15">
        <v>19962.729999999996</v>
      </c>
      <c r="U157" s="15">
        <v>190159.74</v>
      </c>
      <c r="V157" s="15">
        <v>246777.69999999987</v>
      </c>
      <c r="W157" s="15">
        <v>81472.16999999995</v>
      </c>
      <c r="X157" s="15">
        <v>342160.4599999999</v>
      </c>
      <c r="Y157" s="15">
        <v>5298888.780000009</v>
      </c>
      <c r="Z157" s="15">
        <f t="shared" si="2"/>
        <v>6361206.100000008</v>
      </c>
    </row>
    <row r="158" spans="1:26" ht="12.75">
      <c r="A158" s="20" t="s">
        <v>172</v>
      </c>
      <c r="B158" s="20" t="s">
        <v>45</v>
      </c>
      <c r="C158" s="20"/>
      <c r="D158" s="21"/>
      <c r="E158" s="21"/>
      <c r="F158" s="21"/>
      <c r="G158" s="21"/>
      <c r="H158" s="21"/>
      <c r="I158" s="21"/>
      <c r="J158" s="21">
        <v>-2223</v>
      </c>
      <c r="K158" s="21">
        <v>36642.47</v>
      </c>
      <c r="L158" s="21">
        <v>2592.08</v>
      </c>
      <c r="M158" s="21">
        <v>3489.95</v>
      </c>
      <c r="N158" s="21">
        <v>-1629.0100000000002</v>
      </c>
      <c r="O158" s="21">
        <v>5626.54</v>
      </c>
      <c r="P158" s="21">
        <v>311899.7300000001</v>
      </c>
      <c r="Q158" s="21">
        <v>1973.1500000000003</v>
      </c>
      <c r="R158" s="21">
        <v>6164.17</v>
      </c>
      <c r="S158" s="21">
        <v>21318.19</v>
      </c>
      <c r="T158" s="21">
        <v>19962.729999999996</v>
      </c>
      <c r="U158" s="21">
        <v>217373.69</v>
      </c>
      <c r="V158" s="21">
        <v>305116.58999999973</v>
      </c>
      <c r="W158" s="21">
        <v>92854.77999999994</v>
      </c>
      <c r="X158" s="21">
        <v>609407.4200000003</v>
      </c>
      <c r="Y158" s="21">
        <v>5894646.280000002</v>
      </c>
      <c r="Z158" s="21">
        <f t="shared" si="2"/>
        <v>7525215.760000002</v>
      </c>
    </row>
    <row r="159" spans="1:26" ht="31.5">
      <c r="A159" s="16" t="s">
        <v>175</v>
      </c>
      <c r="B159" s="16" t="s">
        <v>176</v>
      </c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>
        <v>2719.4300000000003</v>
      </c>
      <c r="N159" s="17">
        <v>230</v>
      </c>
      <c r="O159" s="17">
        <v>4000</v>
      </c>
      <c r="P159" s="17"/>
      <c r="Q159" s="17">
        <v>18608.16</v>
      </c>
      <c r="R159" s="17">
        <v>3777.62</v>
      </c>
      <c r="S159" s="17">
        <v>998.01</v>
      </c>
      <c r="T159" s="17">
        <v>19379.550000000003</v>
      </c>
      <c r="U159" s="17">
        <v>392560.03</v>
      </c>
      <c r="V159" s="17">
        <v>149227.12</v>
      </c>
      <c r="W159" s="17">
        <v>-31761.009999999995</v>
      </c>
      <c r="X159" s="17">
        <v>289074.22</v>
      </c>
      <c r="Y159" s="17">
        <v>67377.36000000002</v>
      </c>
      <c r="Z159" s="17">
        <f t="shared" si="2"/>
        <v>916190.49</v>
      </c>
    </row>
    <row r="160" spans="1:26" ht="31.5">
      <c r="A160" s="14" t="s">
        <v>175</v>
      </c>
      <c r="B160" s="14" t="s">
        <v>177</v>
      </c>
      <c r="C160" s="14"/>
      <c r="D160" s="15"/>
      <c r="E160" s="15"/>
      <c r="F160" s="15"/>
      <c r="G160" s="15"/>
      <c r="H160" s="15"/>
      <c r="I160" s="15"/>
      <c r="J160" s="15"/>
      <c r="K160" s="15">
        <v>25807.77</v>
      </c>
      <c r="L160" s="15">
        <v>54163.11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>
        <f t="shared" si="2"/>
        <v>79970.88</v>
      </c>
    </row>
    <row r="161" spans="1:26" ht="31.5">
      <c r="A161" s="20" t="s">
        <v>175</v>
      </c>
      <c r="B161" s="20" t="s">
        <v>45</v>
      </c>
      <c r="C161" s="20"/>
      <c r="D161" s="21"/>
      <c r="E161" s="21"/>
      <c r="F161" s="21"/>
      <c r="G161" s="21"/>
      <c r="H161" s="21"/>
      <c r="I161" s="21"/>
      <c r="J161" s="21"/>
      <c r="K161" s="21">
        <v>25807.77</v>
      </c>
      <c r="L161" s="21">
        <v>54163.11</v>
      </c>
      <c r="M161" s="21">
        <v>2719.4300000000003</v>
      </c>
      <c r="N161" s="21">
        <v>230</v>
      </c>
      <c r="O161" s="21">
        <v>4000</v>
      </c>
      <c r="P161" s="21"/>
      <c r="Q161" s="21">
        <v>18608.16</v>
      </c>
      <c r="R161" s="21">
        <v>3777.62</v>
      </c>
      <c r="S161" s="21">
        <v>998.01</v>
      </c>
      <c r="T161" s="21">
        <v>19379.550000000003</v>
      </c>
      <c r="U161" s="21">
        <v>392560.03</v>
      </c>
      <c r="V161" s="21">
        <v>149227.12</v>
      </c>
      <c r="W161" s="21">
        <v>-31761.009999999995</v>
      </c>
      <c r="X161" s="21">
        <v>289074.22</v>
      </c>
      <c r="Y161" s="21">
        <v>67377.36000000002</v>
      </c>
      <c r="Z161" s="21">
        <f t="shared" si="2"/>
        <v>996161.37</v>
      </c>
    </row>
    <row r="162" spans="1:26" ht="12.75">
      <c r="A162" s="18" t="s">
        <v>178</v>
      </c>
      <c r="B162" s="18" t="s">
        <v>179</v>
      </c>
      <c r="C162" s="18"/>
      <c r="D162" s="19"/>
      <c r="E162" s="19"/>
      <c r="F162" s="19"/>
      <c r="G162" s="19"/>
      <c r="H162" s="19"/>
      <c r="I162" s="19"/>
      <c r="J162" s="19"/>
      <c r="K162" s="19">
        <v>776.4</v>
      </c>
      <c r="L162" s="19"/>
      <c r="M162" s="19"/>
      <c r="N162" s="19"/>
      <c r="O162" s="19">
        <v>35542.07</v>
      </c>
      <c r="P162" s="19">
        <v>8162.220000000001</v>
      </c>
      <c r="Q162" s="19">
        <v>408</v>
      </c>
      <c r="R162" s="19">
        <v>10500</v>
      </c>
      <c r="S162" s="19">
        <v>7433.03</v>
      </c>
      <c r="T162" s="19">
        <v>110022.62</v>
      </c>
      <c r="U162" s="19">
        <v>25280.760000000002</v>
      </c>
      <c r="V162" s="19">
        <v>171007.59000000003</v>
      </c>
      <c r="W162" s="19">
        <v>-98139.33999999998</v>
      </c>
      <c r="X162" s="19">
        <v>351061.3</v>
      </c>
      <c r="Y162" s="19">
        <v>345072</v>
      </c>
      <c r="Z162" s="19">
        <f t="shared" si="2"/>
        <v>967126.6500000001</v>
      </c>
    </row>
    <row r="163" spans="1:26" ht="12.75">
      <c r="A163" s="20" t="s">
        <v>178</v>
      </c>
      <c r="B163" s="20" t="s">
        <v>45</v>
      </c>
      <c r="C163" s="20"/>
      <c r="D163" s="21"/>
      <c r="E163" s="21"/>
      <c r="F163" s="21"/>
      <c r="G163" s="21"/>
      <c r="H163" s="21"/>
      <c r="I163" s="21"/>
      <c r="J163" s="21"/>
      <c r="K163" s="21">
        <v>776.4</v>
      </c>
      <c r="L163" s="21"/>
      <c r="M163" s="21"/>
      <c r="N163" s="21"/>
      <c r="O163" s="21">
        <v>35542.07</v>
      </c>
      <c r="P163" s="21">
        <v>8162.220000000001</v>
      </c>
      <c r="Q163" s="21">
        <v>408</v>
      </c>
      <c r="R163" s="21">
        <v>10500</v>
      </c>
      <c r="S163" s="21">
        <v>7433.03</v>
      </c>
      <c r="T163" s="21">
        <v>110022.62</v>
      </c>
      <c r="U163" s="21">
        <v>25280.760000000002</v>
      </c>
      <c r="V163" s="21">
        <v>171007.59000000003</v>
      </c>
      <c r="W163" s="21">
        <v>-98139.33999999998</v>
      </c>
      <c r="X163" s="21">
        <v>351061.3</v>
      </c>
      <c r="Y163" s="21">
        <v>345072</v>
      </c>
      <c r="Z163" s="21">
        <f t="shared" si="2"/>
        <v>967126.6500000001</v>
      </c>
    </row>
    <row r="164" spans="1:26" ht="21">
      <c r="A164" s="16" t="s">
        <v>180</v>
      </c>
      <c r="B164" s="16" t="s">
        <v>181</v>
      </c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>
        <v>10934.45</v>
      </c>
      <c r="O164" s="17"/>
      <c r="P164" s="17"/>
      <c r="Q164" s="17"/>
      <c r="R164" s="17"/>
      <c r="S164" s="17"/>
      <c r="T164" s="17"/>
      <c r="U164" s="17"/>
      <c r="V164" s="17">
        <v>224952.01</v>
      </c>
      <c r="W164" s="17">
        <v>-574686.96</v>
      </c>
      <c r="X164" s="17">
        <v>568246.2899999999</v>
      </c>
      <c r="Y164" s="17">
        <v>2916010.6199999996</v>
      </c>
      <c r="Z164" s="17">
        <f t="shared" si="2"/>
        <v>3145456.4099999997</v>
      </c>
    </row>
    <row r="165" spans="1:26" ht="21">
      <c r="A165" s="8" t="s">
        <v>180</v>
      </c>
      <c r="B165" s="8" t="s">
        <v>182</v>
      </c>
      <c r="C165" s="8"/>
      <c r="D165" s="9"/>
      <c r="E165" s="9"/>
      <c r="F165" s="9"/>
      <c r="G165" s="9"/>
      <c r="H165" s="9"/>
      <c r="I165" s="9"/>
      <c r="J165" s="9"/>
      <c r="K165" s="9">
        <v>463290.98999999993</v>
      </c>
      <c r="L165" s="9">
        <v>858279.0700000001</v>
      </c>
      <c r="M165" s="9">
        <v>79275.80000000002</v>
      </c>
      <c r="N165" s="9">
        <v>681716.55</v>
      </c>
      <c r="O165" s="9">
        <v>1286287.7200000002</v>
      </c>
      <c r="P165" s="9">
        <v>1177484.86</v>
      </c>
      <c r="Q165" s="9">
        <v>1802061.1100000006</v>
      </c>
      <c r="R165" s="9">
        <v>11888009.720000008</v>
      </c>
      <c r="S165" s="9">
        <v>2491517.929999999</v>
      </c>
      <c r="T165" s="9">
        <v>11922780.659999998</v>
      </c>
      <c r="U165" s="9">
        <v>7723054.759999998</v>
      </c>
      <c r="V165" s="9">
        <v>7149021.699999999</v>
      </c>
      <c r="W165" s="9">
        <v>11243000.230000008</v>
      </c>
      <c r="X165" s="9">
        <v>24346694.640000008</v>
      </c>
      <c r="Y165" s="9">
        <v>36330643.86</v>
      </c>
      <c r="Z165" s="9">
        <f t="shared" si="2"/>
        <v>119443119.60000001</v>
      </c>
    </row>
    <row r="166" spans="1:26" ht="12.75">
      <c r="A166" s="14" t="s">
        <v>180</v>
      </c>
      <c r="B166" s="14" t="s">
        <v>194</v>
      </c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>
        <v>74006</v>
      </c>
      <c r="Z166" s="15">
        <f t="shared" si="2"/>
        <v>74006</v>
      </c>
    </row>
    <row r="167" spans="1:26" ht="12.75">
      <c r="A167" s="20" t="s">
        <v>180</v>
      </c>
      <c r="B167" s="20" t="s">
        <v>45</v>
      </c>
      <c r="C167" s="20"/>
      <c r="D167" s="21"/>
      <c r="E167" s="21"/>
      <c r="F167" s="21"/>
      <c r="G167" s="21"/>
      <c r="H167" s="21"/>
      <c r="I167" s="21"/>
      <c r="J167" s="21"/>
      <c r="K167" s="21">
        <v>463290.98999999993</v>
      </c>
      <c r="L167" s="21">
        <v>858279.0700000001</v>
      </c>
      <c r="M167" s="21">
        <v>79275.80000000002</v>
      </c>
      <c r="N167" s="21">
        <v>692651</v>
      </c>
      <c r="O167" s="21">
        <v>1286287.7200000002</v>
      </c>
      <c r="P167" s="21">
        <v>1177484.86</v>
      </c>
      <c r="Q167" s="21">
        <v>1802061.1100000006</v>
      </c>
      <c r="R167" s="21">
        <v>11888009.720000008</v>
      </c>
      <c r="S167" s="21">
        <v>2491517.929999999</v>
      </c>
      <c r="T167" s="21">
        <v>11922780.659999998</v>
      </c>
      <c r="U167" s="21">
        <v>7723054.759999998</v>
      </c>
      <c r="V167" s="21">
        <v>7373973.709999999</v>
      </c>
      <c r="W167" s="21">
        <v>10668313.270000003</v>
      </c>
      <c r="X167" s="21">
        <v>24914940.929999992</v>
      </c>
      <c r="Y167" s="21">
        <v>39320660.47999999</v>
      </c>
      <c r="Z167" s="21">
        <f t="shared" si="2"/>
        <v>122662582.00999999</v>
      </c>
    </row>
    <row r="168" spans="1:26" ht="12.75">
      <c r="A168" s="18"/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>
      <c r="A169" s="20" t="s">
        <v>187</v>
      </c>
      <c r="B169" s="20" t="s">
        <v>45</v>
      </c>
      <c r="C169" s="20"/>
      <c r="D169" s="21">
        <v>-102.05</v>
      </c>
      <c r="E169" s="21">
        <v>420.99</v>
      </c>
      <c r="F169" s="21">
        <v>1931.73</v>
      </c>
      <c r="G169" s="21">
        <v>-19795.14</v>
      </c>
      <c r="H169" s="21">
        <v>-6399.83</v>
      </c>
      <c r="I169" s="21">
        <v>5076.33</v>
      </c>
      <c r="J169" s="21">
        <v>24509.629999999997</v>
      </c>
      <c r="K169" s="21">
        <v>469912.6200000001</v>
      </c>
      <c r="L169" s="21">
        <v>666723.4500000003</v>
      </c>
      <c r="M169" s="21">
        <f>1998093.84+344.58</f>
        <v>1998438.4200000002</v>
      </c>
      <c r="N169" s="21">
        <f>606451.76+4780</f>
        <v>611231.76</v>
      </c>
      <c r="O169" s="21">
        <f>1269964.64+7106.46</f>
        <v>1277071.0999999999</v>
      </c>
      <c r="P169" s="21">
        <v>1075300.43</v>
      </c>
      <c r="Q169" s="21">
        <v>1524609.6</v>
      </c>
      <c r="R169" s="21">
        <v>1073035.88</v>
      </c>
      <c r="S169" s="21">
        <v>1080962.91</v>
      </c>
      <c r="T169" s="21">
        <f>1219394.67+1620</f>
        <v>1221014.67</v>
      </c>
      <c r="U169" s="21">
        <f>1935156.44+662</f>
        <v>1935818.44</v>
      </c>
      <c r="V169" s="21">
        <f>1416251.27+976</f>
        <v>1417227.27</v>
      </c>
      <c r="W169" s="21">
        <v>3476886.549999999</v>
      </c>
      <c r="X169" s="21">
        <f>1312183.75+4183.42</f>
        <v>1316367.17</v>
      </c>
      <c r="Y169" s="21">
        <v>597339.3599999996</v>
      </c>
      <c r="Z169" s="21">
        <f>+SUM(D169:Y169)</f>
        <v>19747581.29</v>
      </c>
    </row>
    <row r="171" spans="1:26" ht="12.75">
      <c r="A171" s="10" t="s">
        <v>183</v>
      </c>
      <c r="B171" s="10"/>
      <c r="C171" s="10"/>
      <c r="D171" s="11">
        <v>-102.05</v>
      </c>
      <c r="E171" s="11">
        <v>420.99</v>
      </c>
      <c r="F171" s="11">
        <v>1931.73</v>
      </c>
      <c r="G171" s="11">
        <v>-19795.14</v>
      </c>
      <c r="H171" s="11">
        <v>11420.25</v>
      </c>
      <c r="I171" s="11">
        <v>5316.099999999999</v>
      </c>
      <c r="J171" s="11">
        <v>16607.4</v>
      </c>
      <c r="K171" s="11">
        <v>3510385.3500000015</v>
      </c>
      <c r="L171" s="11">
        <v>5023562.420000002</v>
      </c>
      <c r="M171" s="11">
        <v>6466236.3900000015</v>
      </c>
      <c r="N171" s="11">
        <v>12596760.18000001</v>
      </c>
      <c r="O171" s="11">
        <v>16055068.72000001</v>
      </c>
      <c r="P171" s="11">
        <v>26889459.090000004</v>
      </c>
      <c r="Q171" s="11">
        <v>20589334.40000003</v>
      </c>
      <c r="R171" s="11">
        <v>16641616.260000002</v>
      </c>
      <c r="S171" s="11">
        <v>7325074.840000005</v>
      </c>
      <c r="T171" s="11">
        <v>14845872.489999993</v>
      </c>
      <c r="U171" s="11">
        <v>13332800.579999946</v>
      </c>
      <c r="V171" s="11">
        <v>27879135.24000014</v>
      </c>
      <c r="W171" s="11">
        <v>33267128.630000114</v>
      </c>
      <c r="X171" s="11">
        <v>50351642.10999983</v>
      </c>
      <c r="Y171" s="11">
        <v>118065755.1000011</v>
      </c>
      <c r="Z171" s="11">
        <f>+SUM(D171:Y171)</f>
        <v>372855631.08000124</v>
      </c>
    </row>
    <row r="173" spans="24:26" ht="12.75">
      <c r="X173" s="5" t="s">
        <v>185</v>
      </c>
      <c r="Y173" s="5"/>
      <c r="Z173" s="5">
        <f>+SUM(Z4:Z167)/2+Z169</f>
        <v>372855631.07999974</v>
      </c>
    </row>
    <row r="174" spans="24:26" ht="12.75">
      <c r="X174" s="5" t="s">
        <v>186</v>
      </c>
      <c r="Y174" s="5"/>
      <c r="Z174" s="5">
        <f>+Z171-Z173</f>
        <v>1.4901161193847656E-06</v>
      </c>
    </row>
  </sheetData>
  <sheetProtection/>
  <autoFilter ref="A3:Z171"/>
  <printOptions horizontalCentered="1"/>
  <pageMargins left="0.1968503937007874" right="0.1968503937007874" top="0.4724409448818898" bottom="0.4724409448818898" header="0.1968503937007874" footer="0.1968503937007874"/>
  <pageSetup fitToHeight="3" fitToWidth="1" horizontalDpi="600" verticalDpi="600" orientation="landscape" paperSize="9" scale="39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cto4193033</dc:creator>
  <cp:keywords/>
  <dc:description/>
  <cp:lastModifiedBy>cto4039134</cp:lastModifiedBy>
  <cp:lastPrinted>2018-04-30T15:53:49Z</cp:lastPrinted>
  <dcterms:created xsi:type="dcterms:W3CDTF">2018-01-22T16:43:08Z</dcterms:created>
  <dcterms:modified xsi:type="dcterms:W3CDTF">2018-04-30T16:00:17Z</dcterms:modified>
  <cp:category/>
  <cp:version/>
  <cp:contentType/>
  <cp:contentStatus/>
</cp:coreProperties>
</file>